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1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'Расходы'!$A$197</definedName>
    <definedName name="SIGN" localSheetId="1">'Расходы'!#REF!</definedName>
    <definedName name="SRC_CODE">#REF!</definedName>
    <definedName name="SRC_KIND">#REF!</definedName>
    <definedName name="_xlnm.Print_Area" localSheetId="0">'117_1'!$A$1:$F$53</definedName>
    <definedName name="_xlnm.Print_Area" localSheetId="2">'117_3'!$A$1:$DF$36</definedName>
    <definedName name="_xlnm.Print_Area" localSheetId="1">'Расходы'!$A$1:$F$197</definedName>
  </definedNames>
  <calcPr fullCalcOnLoad="1"/>
</workbook>
</file>

<file path=xl/sharedStrings.xml><?xml version="1.0" encoding="utf-8"?>
<sst xmlns="http://schemas.openxmlformats.org/spreadsheetml/2006/main" count="812" uniqueCount="438">
  <si>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</si>
  <si>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</si>
  <si>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</si>
  <si>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</si>
  <si>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</si>
  <si>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</si>
  <si>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</si>
  <si>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</si>
  <si>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</si>
  <si>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</si>
  <si>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</si>
  <si>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</si>
  <si>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</si>
  <si>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</si>
  <si>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</si>
  <si>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</si>
  <si>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</si>
  <si>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</si>
  <si>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</si>
  <si>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</si>
  <si>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</si>
  <si>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</si>
  <si>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</si>
  <si>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</si>
  <si>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</si>
  <si>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</si>
  <si>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</si>
  <si>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</si>
  <si>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</si>
  <si>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</si>
  <si>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</si>
  <si>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</si>
  <si>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</si>
  <si>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</si>
  <si>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</si>
  <si>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</si>
  <si>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</si>
  <si>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</si>
  <si>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</si>
  <si>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</si>
  <si>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</si>
  <si>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</si>
  <si>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</si>
  <si>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</si>
  <si>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</si>
  <si>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</si>
  <si>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</si>
  <si>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</si>
  <si>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</si>
  <si>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</si>
  <si>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</si>
  <si>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</si>
  <si>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</si>
  <si>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</si>
  <si>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</si>
  <si>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</si>
  <si>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</si>
  <si>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</si>
  <si>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</si>
  <si>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</si>
  <si>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</si>
  <si>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</si>
  <si>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</si>
  <si>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</si>
  <si>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</si>
  <si>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</si>
  <si>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</si>
  <si>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</si>
  <si>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</si>
  <si>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Социальное обеспечение населения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</si>
  <si>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</si>
  <si>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</si>
  <si>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</si>
  <si>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</si>
  <si>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</si>
  <si>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</si>
  <si>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</si>
  <si>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</si>
  <si>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</si>
  <si>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</si>
  <si>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</si>
  <si>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</si>
  <si>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</si>
  <si>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</si>
  <si>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</si>
  <si>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</si>
  <si>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</si>
  <si>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</si>
  <si>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</si>
  <si>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</si>
  <si>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</si>
  <si>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Резервный фонд Администрации Киселевского сельского поселения,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</si>
  <si>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</si>
  <si>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</si>
  <si>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</si>
  <si>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</si>
  <si>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</si>
  <si>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</si>
  <si>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</si>
  <si>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</si>
  <si>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</si>
  <si>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</si>
  <si>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</si>
  <si>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</si>
  <si>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</si>
  <si>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</si>
  <si>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</si>
  <si>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</si>
  <si>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</si>
  <si>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</si>
  <si>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</si>
  <si>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</si>
  <si>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</si>
  <si>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</si>
  <si>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</si>
  <si>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</si>
  <si>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</si>
  <si>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</si>
  <si>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</si>
  <si>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</si>
  <si>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</si>
  <si>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</si>
  <si>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000  1  11  00000  00  0000  000</t>
  </si>
  <si>
    <t>000  1  11  05000  00  0000  120</t>
  </si>
  <si>
    <t>000  1  11  05070  00  0000  120</t>
  </si>
  <si>
    <t>000  1  11  05075  10  0000  120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</si>
  <si>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</si>
  <si>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</si>
  <si>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</si>
  <si>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</si>
  <si>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</si>
  <si>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>000  2  02  03000  00  0000  151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</si>
  <si>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</si>
  <si>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</si>
  <si>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</si>
  <si>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000  2  02  30024  10  0000  151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</si>
  <si>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</si>
  <si>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</si>
  <si>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</si>
  <si>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000  2  02  35118  10  0000  151</t>
  </si>
  <si>
    <t>Иные межбюджетные трансферты</t>
  </si>
  <si>
    <t>000  2  02  04000  00  0000  151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</si>
  <si>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</si>
  <si>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000  2  02 40014  00  0000  151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</si>
  <si>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</si>
  <si>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</si>
  <si>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</si>
  <si>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</si>
  <si>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</si>
  <si>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</si>
  <si>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</si>
  <si>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</si>
  <si>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</si>
  <si>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</si>
  <si>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</si>
  <si>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</si>
  <si>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</si>
  <si>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</si>
  <si>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</si>
  <si>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</si>
  <si>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</si>
  <si>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х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</si>
  <si>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</si>
  <si>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</si>
  <si>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</si>
  <si>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</si>
  <si>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</si>
  <si>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</si>
  <si>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</si>
  <si>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</si>
  <si>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</si>
  <si>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</si>
  <si>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</si>
  <si>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</si>
  <si>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</si>
  <si>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</si>
  <si>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</si>
  <si>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</si>
  <si>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</si>
  <si>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</si>
  <si>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</si>
  <si>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</si>
  <si>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17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</si>
  <si>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</si>
  <si>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</si>
  <si>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</si>
  <si>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</si>
  <si>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</si>
  <si>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</si>
  <si>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</si>
  <si>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</si>
  <si>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</si>
  <si>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</si>
  <si>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</si>
  <si>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</si>
  <si>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</si>
  <si>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</si>
  <si>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</si>
  <si>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</si>
  <si>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</si>
  <si>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</si>
  <si>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</si>
  <si>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</si>
  <si>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 xml:space="preserve">Расходы на ремонт и содержание автомобильных дорог общего пользования местного значения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</si>
  <si>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</si>
  <si>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</si>
  <si>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</si>
  <si>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</si>
  <si>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</si>
  <si>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</si>
  <si>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</si>
  <si>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>Взносы в Ассоциацию "Совет муниципальных образований Ростовской области" в рамках подпрограммы "Развитие муниципального управление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</si>
  <si>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объектов"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</si>
  <si>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</si>
  <si>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на разработку проетно-сметной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</si>
  <si>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</si>
  <si>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</si>
  <si>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</si>
  <si>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</si>
  <si>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</si>
  <si>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</si>
  <si>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</si>
  <si>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000  1  01  02020  01  0000  110</t>
  </si>
  <si>
    <t>Уплата прочих налогов, сборов</t>
  </si>
  <si>
    <t>Подпрограмма "Профилактика терроризма"</t>
  </si>
  <si>
    <t>Мероприятия по повышению уровня антитеррористической защищенности населения и территории поселения в рамках подпрограммы "Профилактика терроризма"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</si>
  <si>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Подпрограмма "Профилактика экстремизма"</t>
  </si>
  <si>
    <t>Расходы на информационно-пропагандистское противодействие экстремизму на территории поселения в рамках подпрограммы "Профилактика экстремизма"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</si>
  <si>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Жилищное хозяйство</t>
  </si>
  <si>
    <t>Муниципальная программа Киселевского сельского поселения "Обеспечение доступным и комфортным жильем населения Киселевского сельского поселения"</t>
  </si>
  <si>
    <t>Подпрограмма "Оказание мер государственной поддержки в улучшении жилищных условий отдельным категориям граждан"</t>
  </si>
  <si>
    <t>Расходы на ликвидацию жилищного фонда, признанного аварийным и подлежащим сносу в рамках подпрограммы "Оказание мер государственной поддержки в улучшении жилищных условий отдельным категориям граждан" муниципальной программы Киселевского сельского поселения "Обеспечение доступным и комфортным жильем населения Киселевского сельского поселения"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</si>
  <si>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</si>
  <si>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</si>
  <si>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исполнение судебных актов, предусматривающих обращения взыскания на средства бюджета Киселевского сельского поселения по иным непрограммным расходам в рамках непрограммных расходов органа местного самоуправления Киселевского сельского поселения</t>
  </si>
  <si>
    <t>Исполнение судебных актов</t>
  </si>
  <si>
    <t>Исполнение судебных актов Российской Федерации и мировых соглашений по возмещению причененного вреда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</si>
  <si>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</si>
  <si>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Межбюджетные трансферты</t>
  </si>
  <si>
    <t xml:space="preserve">Иные межбюджетные трансферты 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</si>
  <si>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</si>
  <si>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</si>
  <si>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</si>
  <si>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</si>
  <si>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</si>
  <si>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</si>
  <si>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</si>
  <si>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 xml:space="preserve">Расходы на возмещение предприятиям жилищно-коммунального хозяйства части платы граждан за коммунальные услуги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</si>
  <si>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</si>
  <si>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951 0502 05 1 00 S33660 244</t>
  </si>
  <si>
    <t>951 0502 05 1 00 S33660 240</t>
  </si>
  <si>
    <t>951 0502 05 1 00 S33660 200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</si>
  <si>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</si>
  <si>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</si>
  <si>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</si>
  <si>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</si>
  <si>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</si>
  <si>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</si>
  <si>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</si>
  <si>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</si>
  <si>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</si>
  <si>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951 0104 0120000190 100 </t>
  </si>
  <si>
    <t xml:space="preserve">951 0104 0120000190 120 </t>
  </si>
  <si>
    <t xml:space="preserve">951 0104 0120000190 122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</si>
  <si>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</si>
  <si>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</si>
  <si>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</si>
  <si>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</si>
  <si>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</si>
  <si>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</si>
  <si>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</si>
  <si>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</si>
  <si>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</si>
  <si>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</si>
  <si>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</si>
  <si>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</si>
  <si>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</si>
  <si>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</si>
  <si>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</si>
  <si>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</si>
  <si>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</si>
  <si>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</si>
  <si>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</si>
  <si>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</si>
  <si>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</si>
  <si>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</si>
  <si>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</si>
  <si>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</si>
  <si>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951 0113 9990090120 000 </t>
  </si>
  <si>
    <t xml:space="preserve">951 0113 9990090120 800 </t>
  </si>
  <si>
    <t xml:space="preserve">951 0113 9990090120 830 </t>
  </si>
  <si>
    <t xml:space="preserve">951 0113 9990090120 831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</si>
  <si>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</si>
  <si>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</si>
  <si>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</si>
  <si>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</si>
  <si>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</si>
  <si>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</si>
  <si>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</si>
  <si>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</si>
  <si>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</si>
  <si>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</si>
  <si>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</si>
  <si>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</si>
  <si>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</si>
  <si>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</si>
  <si>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</si>
  <si>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</si>
  <si>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</si>
  <si>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</si>
  <si>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</si>
  <si>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</si>
  <si>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</si>
  <si>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951 0309 0210000000 000 </t>
  </si>
  <si>
    <t xml:space="preserve">951 0309 0210020090 200 </t>
  </si>
  <si>
    <t xml:space="preserve">951 0309 0210020090 240 </t>
  </si>
  <si>
    <t xml:space="preserve">951 0309 0210020090 244 </t>
  </si>
  <si>
    <t xml:space="preserve">951 0309 0230000000 000 </t>
  </si>
  <si>
    <t xml:space="preserve">951 0309 0230020130 000 </t>
  </si>
  <si>
    <t xml:space="preserve">951 0309 0230020130 244 </t>
  </si>
  <si>
    <t>951 0309 0230020130 240</t>
  </si>
  <si>
    <t xml:space="preserve">951 0309 0910000000 000 </t>
  </si>
  <si>
    <t xml:space="preserve">951 0309 0910020240 000 </t>
  </si>
  <si>
    <t xml:space="preserve">951 0309 0910020240 200 </t>
  </si>
  <si>
    <t>951 0309 0910020240 244</t>
  </si>
  <si>
    <t xml:space="preserve">951 0309 0920000000 000 </t>
  </si>
  <si>
    <t xml:space="preserve">951 0309 0920020100 000 </t>
  </si>
  <si>
    <t xml:space="preserve">951 0309 0920020100 200 </t>
  </si>
  <si>
    <t xml:space="preserve">951 0309 0920020100 240 </t>
  </si>
  <si>
    <t>951 0309 0920020100 244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</si>
  <si>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</si>
  <si>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</si>
  <si>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</si>
  <si>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</si>
  <si>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</si>
  <si>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</si>
  <si>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</si>
  <si>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951 0409 0410085040 000 </t>
  </si>
  <si>
    <t xml:space="preserve">951 0409 0410085040 500 </t>
  </si>
  <si>
    <t xml:space="preserve">951 0409 0410085040 540 </t>
  </si>
  <si>
    <t xml:space="preserve">951 0409 04100S3470 000 </t>
  </si>
  <si>
    <t xml:space="preserve">951 0409 04100S3470 200 </t>
  </si>
  <si>
    <t xml:space="preserve">951 0409 04100S3470 240 </t>
  </si>
  <si>
    <t xml:space="preserve">951 0409 04100S3470 244 </t>
  </si>
  <si>
    <t>951 0409 04100S3510 000</t>
  </si>
  <si>
    <t xml:space="preserve">951 0409 04100S3510 244 </t>
  </si>
  <si>
    <t xml:space="preserve">951 0500 0000000000 000 </t>
  </si>
  <si>
    <t xml:space="preserve">951 0501 0000000000 000 </t>
  </si>
  <si>
    <t xml:space="preserve">951 0501 0800000000 000 </t>
  </si>
  <si>
    <t xml:space="preserve">951 0501 0810000000 000 </t>
  </si>
  <si>
    <t xml:space="preserve">951 0501 0810020310 000 </t>
  </si>
  <si>
    <t xml:space="preserve">951 0501 0810020310 200 </t>
  </si>
  <si>
    <t xml:space="preserve">951 0503 0000000000 000 </t>
  </si>
  <si>
    <t xml:space="preserve">951 0503 0500000000 000 </t>
  </si>
  <si>
    <t xml:space="preserve">951 0503 0520000000 000 </t>
  </si>
  <si>
    <t xml:space="preserve">951 0501 0810020310 240 </t>
  </si>
  <si>
    <t xml:space="preserve">951 0501 0810020310 244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</si>
  <si>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</si>
  <si>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</si>
  <si>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</si>
  <si>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</si>
  <si>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</si>
  <si>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</si>
  <si>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</si>
  <si>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</si>
  <si>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</si>
  <si>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</si>
  <si>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</si>
  <si>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</si>
  <si>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</si>
  <si>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</si>
  <si>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</si>
  <si>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</si>
  <si>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</si>
  <si>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</si>
  <si>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</si>
  <si>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</si>
  <si>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</si>
  <si>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</si>
  <si>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951 0801 0620000000 000 </t>
  </si>
  <si>
    <t xml:space="preserve">951 0801 0620000590 600 </t>
  </si>
  <si>
    <t xml:space="preserve">951 0801 0620000590 610 </t>
  </si>
  <si>
    <t xml:space="preserve">951 0801 0620000590 611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</si>
  <si>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</si>
  <si>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</si>
  <si>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</si>
  <si>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</si>
  <si>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951 1003 9900000000 000 </t>
  </si>
  <si>
    <t xml:space="preserve">951 1003 9990000000 000 </t>
  </si>
  <si>
    <t xml:space="preserve">951 1003 9990090300 000 </t>
  </si>
  <si>
    <t xml:space="preserve">951 1003 9990090300 300 </t>
  </si>
  <si>
    <t xml:space="preserve">951 1003 9990090300 320 </t>
  </si>
  <si>
    <t xml:space="preserve">951 1003 9990090300 321 </t>
  </si>
  <si>
    <t xml:space="preserve">951 1100 0000000000 000 </t>
  </si>
  <si>
    <t xml:space="preserve">951 1102 0000000000 000 </t>
  </si>
  <si>
    <t xml:space="preserve">951 1102 0700000000 000 </t>
  </si>
  <si>
    <t xml:space="preserve">951 1102 0710000000 000 </t>
  </si>
  <si>
    <t xml:space="preserve">951 1102 0710020340 000 </t>
  </si>
  <si>
    <t xml:space="preserve">951 1102 0710020340 120 </t>
  </si>
  <si>
    <t xml:space="preserve">951 1102 0710020340 123 </t>
  </si>
  <si>
    <t xml:space="preserve">951 1102 0710020340 200 </t>
  </si>
  <si>
    <t xml:space="preserve">951 1102 0710020340 240 </t>
  </si>
  <si>
    <t xml:space="preserve">951 11020710020340 244 </t>
  </si>
  <si>
    <t xml:space="preserve">951 0801 0620000590 000 </t>
  </si>
  <si>
    <t xml:space="preserve">951 1001 0330011020 300 </t>
  </si>
  <si>
    <t xml:space="preserve">951 1001 0330011020 320 </t>
  </si>
  <si>
    <t xml:space="preserve">951 1001 0330011020 321 </t>
  </si>
  <si>
    <t xml:space="preserve">951 1102 0710020340 100 </t>
  </si>
  <si>
    <t xml:space="preserve">951 0409 0410020250 200 </t>
  </si>
  <si>
    <t xml:space="preserve">951 0409 04100S3510 200 </t>
  </si>
  <si>
    <t xml:space="preserve">951 0409 04100S3510 240 </t>
  </si>
  <si>
    <t xml:space="preserve">951 0309 0910020240 240 </t>
  </si>
  <si>
    <t xml:space="preserve">Прочие межбюджетные трансферты, передаваемые бюджетам </t>
  </si>
  <si>
    <t xml:space="preserve">Прочие межбюджетные трансферты, передаваемые бюджетам сельских поселений </t>
  </si>
  <si>
    <t>000  2  02  49999  00  0000  151</t>
  </si>
  <si>
    <t>000  2  02  49999  10  0000  151</t>
  </si>
  <si>
    <t xml:space="preserve">951 0801 06200S3850 000 </t>
  </si>
  <si>
    <t xml:space="preserve">951 0801 06200S3850 611  </t>
  </si>
  <si>
    <t xml:space="preserve">951 0801 06200S3850 610 </t>
  </si>
  <si>
    <t xml:space="preserve">951 0801 06200S3850 600 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</si>
  <si>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Киселевского сельского поселения «Развитие культуры»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</si>
  <si>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</si>
  <si>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</si>
  <si>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</si>
  <si>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</si>
  <si>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</si>
  <si>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</si>
  <si>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 xml:space="preserve">951 1003 0000000000 000 </t>
  </si>
  <si>
    <t>12</t>
  </si>
  <si>
    <t>на 1 октября  2017 г.</t>
  </si>
  <si>
    <t>01.10.2017</t>
  </si>
  <si>
    <t xml:space="preserve">951 0501 0810071180 000 </t>
  </si>
  <si>
    <t xml:space="preserve">951 0501 0810071180 200 </t>
  </si>
  <si>
    <t xml:space="preserve">951 0501 0810071180 240 </t>
  </si>
  <si>
    <t xml:space="preserve">951 0501 0810071180 244 </t>
  </si>
  <si>
    <t>Расходы за счет средств резервного фонда Правительства Ростовской области на ликвидацию жилищного фонда, признанного аврийным и подлежащим сносу в рамках подрограммы "Оказание мер государственной поддержки в улучшении жилищных условий отдельным категориям граждан" муниципальной программы Киселевского сельского поселения "Обеспечение доступным и комфортным жильем населения Киселевского сельского поселения"</t>
  </si>
  <si>
    <t>октября</t>
  </si>
  <si>
    <t>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</si>
</sst>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 horizontal="right"/>
    </xf>
    <xf numFmtId="0" fontId="13" fillId="0" borderId="26" xfId="0" applyFont="1" applyBorder="1" applyAlignment="1">
      <alignment/>
    </xf>
    <xf numFmtId="0" fontId="13" fillId="0" borderId="35" xfId="0" applyFont="1" applyBorder="1" applyAlignment="1">
      <alignment/>
    </xf>
    <xf numFmtId="49" fontId="13" fillId="0" borderId="36" xfId="0" applyNumberFormat="1" applyFont="1" applyBorder="1" applyAlignment="1">
      <alignment horizontal="left" wrapText="1"/>
    </xf>
    <xf numFmtId="49" fontId="13" fillId="0" borderId="37" xfId="0" applyNumberFormat="1" applyFont="1" applyBorder="1" applyAlignment="1">
      <alignment horizontal="center" wrapText="1"/>
    </xf>
    <xf numFmtId="49" fontId="13" fillId="0" borderId="38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right"/>
    </xf>
    <xf numFmtId="49" fontId="13" fillId="0" borderId="25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 wrapText="1"/>
    </xf>
    <xf numFmtId="49" fontId="13" fillId="0" borderId="42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4" fontId="48" fillId="0" borderId="38" xfId="0" applyNumberFormat="1" applyFont="1" applyBorder="1" applyAlignment="1">
      <alignment horizontal="right"/>
    </xf>
    <xf numFmtId="4" fontId="48" fillId="0" borderId="20" xfId="0" applyNumberFormat="1" applyFont="1" applyBorder="1" applyAlignment="1">
      <alignment horizontal="right"/>
    </xf>
    <xf numFmtId="4" fontId="48" fillId="0" borderId="21" xfId="0" applyNumberFormat="1" applyFont="1" applyBorder="1" applyAlignment="1">
      <alignment horizontal="right"/>
    </xf>
    <xf numFmtId="0" fontId="14" fillId="0" borderId="20" xfId="0" applyFont="1" applyFill="1" applyBorder="1" applyAlignment="1">
      <alignment vertical="top" wrapText="1"/>
    </xf>
    <xf numFmtId="4" fontId="13" fillId="0" borderId="15" xfId="0" applyNumberFormat="1" applyFont="1" applyBorder="1" applyAlignment="1">
      <alignment horizontal="center"/>
    </xf>
    <xf numFmtId="0" fontId="13" fillId="33" borderId="20" xfId="0" applyNumberFormat="1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4" fontId="13" fillId="0" borderId="3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0" fontId="13" fillId="33" borderId="15" xfId="0" applyFont="1" applyFill="1" applyBorder="1" applyAlignment="1">
      <alignment horizontal="center" wrapText="1"/>
    </xf>
    <xf numFmtId="4" fontId="13" fillId="33" borderId="21" xfId="0" applyNumberFormat="1" applyFont="1" applyFill="1" applyBorder="1" applyAlignment="1">
      <alignment horizontal="right"/>
    </xf>
    <xf numFmtId="4" fontId="48" fillId="0" borderId="38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46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4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6" xfId="0" applyFont="1" applyBorder="1" applyAlignment="1">
      <alignment horizontal="center"/>
    </xf>
    <xf numFmtId="49" fontId="6" fillId="0" borderId="46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5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5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6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8" xfId="0" applyFont="1" applyBorder="1" applyAlignment="1">
      <alignment wrapText="1"/>
    </xf>
    <xf numFmtId="4" fontId="9" fillId="0" borderId="4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59" xfId="0" applyNumberFormat="1" applyFont="1" applyBorder="1" applyAlignment="1">
      <alignment horizontal="center"/>
    </xf>
    <xf numFmtId="2" fontId="9" fillId="0" borderId="54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left" vertical="center" wrapText="1" indent="2"/>
    </xf>
    <xf numFmtId="0" fontId="6" fillId="0" borderId="61" xfId="0" applyFont="1" applyBorder="1" applyAlignment="1">
      <alignment horizontal="left" vertical="center" wrapText="1" indent="2"/>
    </xf>
    <xf numFmtId="0" fontId="6" fillId="0" borderId="62" xfId="0" applyFont="1" applyBorder="1" applyAlignment="1">
      <alignment horizontal="left" vertical="center" wrapText="1" indent="2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45" xfId="0" applyFont="1" applyBorder="1" applyAlignment="1">
      <alignment horizontal="left" vertical="center" wrapText="1" indent="2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37" xfId="0" applyFont="1" applyBorder="1" applyAlignment="1">
      <alignment horizontal="center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49" fontId="6" fillId="0" borderId="7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6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86">
          <cell r="A86" t="str">
    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08">
          <cell r="A108" t="str">
    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    </cell>
        </row>
        <row r="109">
          <cell r="A109" t="str">
            <v>Подпрограмма "Пожарная безопасность"</v>
          </cell>
        </row>
        <row r="118">
          <cell r="A118" t="str">
            <v>Подпрограмма "Обеспечение безопасности на водных объектах"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8">
          <cell r="A228" t="str">
            <v>Муниципальная программа Киселевскогосельского поселения "Муниипальная политика"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35">
          <cell r="A235" t="str">
            <v>Непрограммные расходы органа местного самоуправления Киселевского сельского поселения</v>
          </cell>
        </row>
        <row r="236">
          <cell r="A236" t="str">
            <v>Иные непрограммные расходы</v>
          </cell>
        </row>
        <row r="237">
          <cell r="A237" t="str">
    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53"/>
  <sheetViews>
    <sheetView zoomScaleSheetLayoutView="70" zoomScalePageLayoutView="0" workbookViewId="0" topLeftCell="A19">
      <selection activeCell="E29" sqref="E29"/>
    </sheetView>
  </sheetViews>
  <sheetFormatPr defaultColWidth="9.00390625" defaultRowHeight="12.75"/>
  <cols>
    <col min="1" max="1" width="35.125" style="54" customWidth="1"/>
    <col min="2" max="2" width="4.375" style="0" customWidth="1"/>
    <col min="3" max="3" width="28.875" style="0" customWidth="1"/>
    <col min="4" max="4" width="15.625" style="56" customWidth="1"/>
    <col min="5" max="5" width="12.875" style="56" customWidth="1"/>
    <col min="6" max="6" width="14.125" style="0" customWidth="1"/>
  </cols>
  <sheetData>
    <row r="1" spans="3:6" ht="12.75">
      <c r="C1" s="109" t="s">
        <v>188</v>
      </c>
      <c r="D1" s="109"/>
      <c r="E1" s="109"/>
      <c r="F1" s="109"/>
    </row>
    <row r="2" spans="4:5" ht="12.75">
      <c r="D2"/>
      <c r="E2" s="15"/>
    </row>
    <row r="3" spans="1:6" ht="15.75" customHeight="1" thickBot="1">
      <c r="A3" s="110" t="s">
        <v>189</v>
      </c>
      <c r="B3" s="110"/>
      <c r="C3" s="110"/>
      <c r="D3" s="110"/>
      <c r="E3" s="111"/>
      <c r="F3" s="55" t="s">
        <v>2</v>
      </c>
    </row>
    <row r="4" spans="2:6" ht="12.75">
      <c r="B4" s="112" t="s">
        <v>429</v>
      </c>
      <c r="C4" s="112"/>
      <c r="E4" s="56" t="s">
        <v>190</v>
      </c>
      <c r="F4" s="57" t="s">
        <v>9</v>
      </c>
    </row>
    <row r="5" spans="2:6" ht="12.75">
      <c r="B5" s="47"/>
      <c r="C5" s="47"/>
      <c r="E5" s="56" t="s">
        <v>191</v>
      </c>
      <c r="F5" s="58" t="s">
        <v>430</v>
      </c>
    </row>
    <row r="6" spans="1:6" ht="12.75">
      <c r="A6" s="59" t="s">
        <v>192</v>
      </c>
      <c r="B6" s="56"/>
      <c r="C6" s="56"/>
      <c r="E6" s="56" t="s">
        <v>193</v>
      </c>
      <c r="F6" s="60">
        <v>4228119</v>
      </c>
    </row>
    <row r="7" spans="1:6" ht="12.75" customHeight="1">
      <c r="A7" s="113" t="s">
        <v>194</v>
      </c>
      <c r="B7" s="113"/>
      <c r="C7" s="113"/>
      <c r="E7" s="56" t="s">
        <v>195</v>
      </c>
      <c r="F7" s="60">
        <v>951</v>
      </c>
    </row>
    <row r="8" spans="1:6" ht="12.75">
      <c r="A8" s="46" t="s">
        <v>196</v>
      </c>
      <c r="B8" s="56"/>
      <c r="C8" s="56"/>
      <c r="E8" s="56" t="s">
        <v>197</v>
      </c>
      <c r="F8" s="60">
        <v>60626425</v>
      </c>
    </row>
    <row r="9" spans="1:6" ht="12.75">
      <c r="A9" s="59" t="s">
        <v>198</v>
      </c>
      <c r="B9" s="56"/>
      <c r="C9" s="56"/>
      <c r="F9" s="60"/>
    </row>
    <row r="10" spans="1:6" ht="13.5" thickBot="1">
      <c r="A10" s="59" t="s">
        <v>199</v>
      </c>
      <c r="B10" s="56"/>
      <c r="C10" s="56"/>
      <c r="F10" s="61">
        <v>383</v>
      </c>
    </row>
    <row r="11" spans="1:6" ht="23.25" customHeight="1">
      <c r="A11" s="114" t="s">
        <v>200</v>
      </c>
      <c r="B11" s="114"/>
      <c r="C11" s="114"/>
      <c r="D11" s="114"/>
      <c r="E11" s="114"/>
      <c r="F11" s="114"/>
    </row>
    <row r="12" spans="1:6" ht="51" customHeight="1">
      <c r="A12" s="62" t="s">
        <v>148</v>
      </c>
      <c r="B12" s="62" t="s">
        <v>5</v>
      </c>
      <c r="C12" s="62" t="s">
        <v>201</v>
      </c>
      <c r="D12" s="62" t="s">
        <v>202</v>
      </c>
      <c r="E12" s="62" t="s">
        <v>6</v>
      </c>
      <c r="F12" s="62" t="s">
        <v>8</v>
      </c>
    </row>
    <row r="13" spans="1:6" s="64" customFormat="1" ht="13.5" thickBot="1">
      <c r="A13" s="63">
        <v>1</v>
      </c>
      <c r="B13" s="63">
        <v>2</v>
      </c>
      <c r="C13" s="63">
        <v>3</v>
      </c>
      <c r="D13" s="63" t="s">
        <v>0</v>
      </c>
      <c r="E13" s="63" t="s">
        <v>1</v>
      </c>
      <c r="F13" s="63" t="s">
        <v>7</v>
      </c>
    </row>
    <row r="14" spans="1:6" ht="12.75">
      <c r="A14" s="21" t="s">
        <v>93</v>
      </c>
      <c r="B14" s="18" t="s">
        <v>4</v>
      </c>
      <c r="C14" s="22" t="s">
        <v>94</v>
      </c>
      <c r="D14" s="48">
        <f>D15+D42</f>
        <v>19984100</v>
      </c>
      <c r="E14" s="48">
        <f>E15+E42</f>
        <v>9093485.129999999</v>
      </c>
      <c r="F14" s="49">
        <f>IF(OR(D14="-",E14&gt;=D14),"-",D14-IF(E14="-",0,E14))</f>
        <v>10890614.870000001</v>
      </c>
    </row>
    <row r="15" spans="1:6" ht="39">
      <c r="A15" s="23" t="s">
        <v>95</v>
      </c>
      <c r="B15" s="24" t="s">
        <v>4</v>
      </c>
      <c r="C15" s="25" t="s">
        <v>96</v>
      </c>
      <c r="D15" s="50">
        <f>D16+D21+D24+D32</f>
        <v>12508000</v>
      </c>
      <c r="E15" s="50">
        <f>E16+E21+E24+E35+E39</f>
        <v>7114019.409999999</v>
      </c>
      <c r="F15" s="51">
        <f>D15-E15</f>
        <v>5393980.590000001</v>
      </c>
    </row>
    <row r="16" spans="1:6" ht="12.75">
      <c r="A16" s="23" t="s">
        <v>16</v>
      </c>
      <c r="B16" s="27" t="s">
        <v>4</v>
      </c>
      <c r="C16" s="25" t="s">
        <v>97</v>
      </c>
      <c r="D16" s="50">
        <f>D17</f>
        <v>6900000</v>
      </c>
      <c r="E16" s="50">
        <f>E17</f>
        <v>3579767.24</v>
      </c>
      <c r="F16" s="52">
        <f aca="true" t="shared" si="0" ref="F16:F51">IF(OR(D16="-",E16&gt;=D16),"-",D16-IF(E16="-",0,E16))</f>
        <v>3320232.76</v>
      </c>
    </row>
    <row r="17" spans="1:6" ht="12.75">
      <c r="A17" s="23" t="s">
        <v>17</v>
      </c>
      <c r="B17" s="25" t="s">
        <v>4</v>
      </c>
      <c r="C17" s="25" t="s">
        <v>98</v>
      </c>
      <c r="D17" s="50">
        <f>D18</f>
        <v>6900000</v>
      </c>
      <c r="E17" s="50">
        <f>E18+E20+E19</f>
        <v>3579767.24</v>
      </c>
      <c r="F17" s="52">
        <f t="shared" si="0"/>
        <v>3320232.76</v>
      </c>
    </row>
    <row r="18" spans="1:6" ht="105">
      <c r="A18" s="23" t="s">
        <v>99</v>
      </c>
      <c r="B18" s="25" t="s">
        <v>4</v>
      </c>
      <c r="C18" s="25" t="s">
        <v>100</v>
      </c>
      <c r="D18" s="50">
        <v>6900000</v>
      </c>
      <c r="E18" s="50">
        <v>3169808.75</v>
      </c>
      <c r="F18" s="52">
        <f t="shared" si="0"/>
        <v>3730191.25</v>
      </c>
    </row>
    <row r="19" spans="1:6" ht="171">
      <c r="A19" s="23" t="s">
        <v>221</v>
      </c>
      <c r="B19" s="25" t="s">
        <v>4</v>
      </c>
      <c r="C19" s="25" t="s">
        <v>222</v>
      </c>
      <c r="D19" s="50" t="s">
        <v>14</v>
      </c>
      <c r="E19" s="50">
        <v>27504.18</v>
      </c>
      <c r="F19" s="52" t="str">
        <f>IF(OR(D19="-",E19&gt;=D19),"-",D19-IF(E19="-",0,E19))</f>
        <v>-</v>
      </c>
    </row>
    <row r="20" spans="1:6" ht="66">
      <c r="A20" s="23" t="s">
        <v>101</v>
      </c>
      <c r="B20" s="25" t="s">
        <v>4</v>
      </c>
      <c r="C20" s="25" t="s">
        <v>102</v>
      </c>
      <c r="D20" s="53">
        <v>0</v>
      </c>
      <c r="E20" s="50">
        <v>382454.31</v>
      </c>
      <c r="F20" s="52" t="str">
        <f t="shared" si="0"/>
        <v>-</v>
      </c>
    </row>
    <row r="21" spans="1:6" ht="12.75">
      <c r="A21" s="23" t="s">
        <v>18</v>
      </c>
      <c r="B21" s="25" t="s">
        <v>4</v>
      </c>
      <c r="C21" s="25" t="s">
        <v>103</v>
      </c>
      <c r="D21" s="50">
        <f>D22</f>
        <v>380000</v>
      </c>
      <c r="E21" s="50">
        <f>E22</f>
        <v>399505.32</v>
      </c>
      <c r="F21" s="52" t="str">
        <f t="shared" si="0"/>
        <v>-</v>
      </c>
    </row>
    <row r="22" spans="1:6" ht="29.25" customHeight="1">
      <c r="A22" s="23" t="s">
        <v>19</v>
      </c>
      <c r="B22" s="25" t="s">
        <v>4</v>
      </c>
      <c r="C22" s="25" t="s">
        <v>104</v>
      </c>
      <c r="D22" s="50">
        <f>D23</f>
        <v>380000</v>
      </c>
      <c r="E22" s="50">
        <f>E23</f>
        <v>399505.32</v>
      </c>
      <c r="F22" s="52" t="str">
        <f t="shared" si="0"/>
        <v>-</v>
      </c>
    </row>
    <row r="23" spans="1:6" ht="12.75">
      <c r="A23" s="23" t="s">
        <v>19</v>
      </c>
      <c r="B23" s="25" t="s">
        <v>4</v>
      </c>
      <c r="C23" s="25" t="s">
        <v>105</v>
      </c>
      <c r="D23" s="50">
        <v>380000</v>
      </c>
      <c r="E23" s="50">
        <v>399505.32</v>
      </c>
      <c r="F23" s="52" t="str">
        <f t="shared" si="0"/>
        <v>-</v>
      </c>
    </row>
    <row r="24" spans="1:6" ht="12.75">
      <c r="A24" s="23" t="s">
        <v>20</v>
      </c>
      <c r="B24" s="25" t="s">
        <v>4</v>
      </c>
      <c r="C24" s="25" t="s">
        <v>106</v>
      </c>
      <c r="D24" s="50">
        <f>D25+D27</f>
        <v>5227000</v>
      </c>
      <c r="E24" s="50">
        <f>E25+E27</f>
        <v>3106646.96</v>
      </c>
      <c r="F24" s="52">
        <f t="shared" si="0"/>
        <v>2120353.04</v>
      </c>
    </row>
    <row r="25" spans="1:6" ht="12.75">
      <c r="A25" s="23" t="s">
        <v>21</v>
      </c>
      <c r="B25" s="25" t="s">
        <v>4</v>
      </c>
      <c r="C25" s="25" t="s">
        <v>107</v>
      </c>
      <c r="D25" s="50">
        <v>140000</v>
      </c>
      <c r="E25" s="50">
        <f>E26</f>
        <v>56525.25</v>
      </c>
      <c r="F25" s="52">
        <f t="shared" si="0"/>
        <v>83474.75</v>
      </c>
    </row>
    <row r="26" spans="1:6" ht="66">
      <c r="A26" s="23" t="s">
        <v>22</v>
      </c>
      <c r="B26" s="25" t="s">
        <v>4</v>
      </c>
      <c r="C26" s="25" t="s">
        <v>108</v>
      </c>
      <c r="D26" s="50">
        <v>140000</v>
      </c>
      <c r="E26" s="50">
        <v>56525.25</v>
      </c>
      <c r="F26" s="52">
        <f t="shared" si="0"/>
        <v>83474.75</v>
      </c>
    </row>
    <row r="27" spans="1:6" ht="12.75">
      <c r="A27" s="23" t="s">
        <v>23</v>
      </c>
      <c r="B27" s="25" t="s">
        <v>4</v>
      </c>
      <c r="C27" s="25" t="s">
        <v>109</v>
      </c>
      <c r="D27" s="50">
        <f>D28+D30</f>
        <v>5087000</v>
      </c>
      <c r="E27" s="50">
        <f>E28+E31</f>
        <v>3050121.71</v>
      </c>
      <c r="F27" s="52">
        <f t="shared" si="0"/>
        <v>2036878.29</v>
      </c>
    </row>
    <row r="28" spans="1:6" ht="12.75">
      <c r="A28" s="23" t="s">
        <v>110</v>
      </c>
      <c r="B28" s="25" t="s">
        <v>4</v>
      </c>
      <c r="C28" s="25" t="s">
        <v>111</v>
      </c>
      <c r="D28" s="50">
        <f>D29</f>
        <v>3667000</v>
      </c>
      <c r="E28" s="50">
        <f>E29</f>
        <v>2836187.25</v>
      </c>
      <c r="F28" s="52">
        <f t="shared" si="0"/>
        <v>830812.75</v>
      </c>
    </row>
    <row r="29" spans="1:6" ht="52.5">
      <c r="A29" s="23" t="s">
        <v>112</v>
      </c>
      <c r="B29" s="25" t="s">
        <v>4</v>
      </c>
      <c r="C29" s="25" t="s">
        <v>113</v>
      </c>
      <c r="D29" s="50">
        <v>3667000</v>
      </c>
      <c r="E29" s="50">
        <v>2836187.25</v>
      </c>
      <c r="F29" s="52">
        <f t="shared" si="0"/>
        <v>830812.75</v>
      </c>
    </row>
    <row r="30" spans="1:6" ht="12.75">
      <c r="A30" s="23" t="s">
        <v>24</v>
      </c>
      <c r="B30" s="25" t="s">
        <v>4</v>
      </c>
      <c r="C30" s="25" t="s">
        <v>114</v>
      </c>
      <c r="D30" s="50">
        <f>D31</f>
        <v>1420000</v>
      </c>
      <c r="E30" s="50">
        <f>E31</f>
        <v>213934.46</v>
      </c>
      <c r="F30" s="52">
        <f t="shared" si="0"/>
        <v>1206065.54</v>
      </c>
    </row>
    <row r="31" spans="1:6" ht="66.75" customHeight="1">
      <c r="A31" s="23" t="s">
        <v>25</v>
      </c>
      <c r="B31" s="25" t="s">
        <v>4</v>
      </c>
      <c r="C31" s="25" t="s">
        <v>115</v>
      </c>
      <c r="D31" s="50">
        <v>1420000</v>
      </c>
      <c r="E31" s="50">
        <v>213934.46</v>
      </c>
      <c r="F31" s="52">
        <f t="shared" si="0"/>
        <v>1206065.54</v>
      </c>
    </row>
    <row r="32" spans="1:6" ht="12.75">
      <c r="A32" s="23" t="s">
        <v>116</v>
      </c>
      <c r="B32" s="25" t="s">
        <v>4</v>
      </c>
      <c r="C32" s="25" t="s">
        <v>117</v>
      </c>
      <c r="D32" s="50">
        <v>1000</v>
      </c>
      <c r="E32" s="26" t="s">
        <v>14</v>
      </c>
      <c r="F32" s="65">
        <f>F33</f>
        <v>1000</v>
      </c>
    </row>
    <row r="33" spans="1:6" ht="78.75">
      <c r="A33" s="23" t="s">
        <v>118</v>
      </c>
      <c r="B33" s="25" t="s">
        <v>4</v>
      </c>
      <c r="C33" s="25" t="s">
        <v>119</v>
      </c>
      <c r="D33" s="50">
        <v>1000</v>
      </c>
      <c r="E33" s="26" t="s">
        <v>14</v>
      </c>
      <c r="F33" s="65">
        <f>F34</f>
        <v>1000</v>
      </c>
    </row>
    <row r="34" spans="1:6" ht="105">
      <c r="A34" s="23" t="s">
        <v>120</v>
      </c>
      <c r="B34" s="25" t="s">
        <v>4</v>
      </c>
      <c r="C34" s="25" t="s">
        <v>121</v>
      </c>
      <c r="D34" s="50">
        <v>1000</v>
      </c>
      <c r="E34" s="26" t="s">
        <v>14</v>
      </c>
      <c r="F34" s="65">
        <f>D34</f>
        <v>1000</v>
      </c>
    </row>
    <row r="35" spans="1:6" ht="52.5">
      <c r="A35" s="23" t="s">
        <v>26</v>
      </c>
      <c r="B35" s="25" t="s">
        <v>4</v>
      </c>
      <c r="C35" s="25" t="s">
        <v>122</v>
      </c>
      <c r="D35" s="26" t="str">
        <f>D36</f>
        <v>-</v>
      </c>
      <c r="E35" s="26">
        <f>E36</f>
        <v>7415.25</v>
      </c>
      <c r="F35" s="65" t="str">
        <f t="shared" si="0"/>
        <v>-</v>
      </c>
    </row>
    <row r="36" spans="1:6" ht="132">
      <c r="A36" s="23" t="s">
        <v>27</v>
      </c>
      <c r="B36" s="25" t="s">
        <v>4</v>
      </c>
      <c r="C36" s="25" t="s">
        <v>123</v>
      </c>
      <c r="D36" s="26" t="s">
        <v>14</v>
      </c>
      <c r="E36" s="26">
        <v>7415.25</v>
      </c>
      <c r="F36" s="65" t="str">
        <f t="shared" si="0"/>
        <v>-</v>
      </c>
    </row>
    <row r="37" spans="1:6" ht="66">
      <c r="A37" s="23" t="s">
        <v>28</v>
      </c>
      <c r="B37" s="25" t="s">
        <v>4</v>
      </c>
      <c r="C37" s="25" t="s">
        <v>124</v>
      </c>
      <c r="D37" s="26" t="s">
        <v>14</v>
      </c>
      <c r="E37" s="26">
        <v>7415.25</v>
      </c>
      <c r="F37" s="65" t="str">
        <f t="shared" si="0"/>
        <v>-</v>
      </c>
    </row>
    <row r="38" spans="1:6" ht="52.5">
      <c r="A38" s="23" t="s">
        <v>29</v>
      </c>
      <c r="B38" s="25" t="s">
        <v>4</v>
      </c>
      <c r="C38" s="25" t="s">
        <v>125</v>
      </c>
      <c r="D38" s="26" t="s">
        <v>14</v>
      </c>
      <c r="E38" s="26">
        <v>7415.25</v>
      </c>
      <c r="F38" s="65" t="str">
        <f t="shared" si="0"/>
        <v>-</v>
      </c>
    </row>
    <row r="39" spans="1:6" ht="26.25">
      <c r="A39" s="23" t="s">
        <v>205</v>
      </c>
      <c r="B39" s="25" t="s">
        <v>4</v>
      </c>
      <c r="C39" s="25" t="s">
        <v>206</v>
      </c>
      <c r="D39" s="26" t="str">
        <f>D40</f>
        <v>-</v>
      </c>
      <c r="E39" s="26">
        <f>E40</f>
        <v>20684.64</v>
      </c>
      <c r="F39" s="65" t="str">
        <f>IF(OR(D39="-",E39&gt;=D39),"-",D39-IF(E39="-",0,E39))</f>
        <v>-</v>
      </c>
    </row>
    <row r="40" spans="1:6" ht="66">
      <c r="A40" s="23" t="s">
        <v>207</v>
      </c>
      <c r="B40" s="25" t="s">
        <v>4</v>
      </c>
      <c r="C40" s="25" t="s">
        <v>208</v>
      </c>
      <c r="D40" s="26" t="s">
        <v>14</v>
      </c>
      <c r="E40" s="26">
        <f>E41</f>
        <v>20684.64</v>
      </c>
      <c r="F40" s="65" t="str">
        <f>IF(OR(D40="-",E40&gt;=D40),"-",D40-IF(E40="-",0,E40))</f>
        <v>-</v>
      </c>
    </row>
    <row r="41" spans="1:6" ht="78.75">
      <c r="A41" s="23" t="s">
        <v>233</v>
      </c>
      <c r="B41" s="25" t="s">
        <v>4</v>
      </c>
      <c r="C41" s="25" t="s">
        <v>232</v>
      </c>
      <c r="D41" s="26" t="s">
        <v>14</v>
      </c>
      <c r="E41" s="26">
        <v>20684.64</v>
      </c>
      <c r="F41" s="65" t="str">
        <f>IF(OR(D41="-",E41&gt;=D41),"-",D41-IF(E41="-",0,E41))</f>
        <v>-</v>
      </c>
    </row>
    <row r="42" spans="1:6" ht="12.75">
      <c r="A42" s="23" t="s">
        <v>126</v>
      </c>
      <c r="B42" s="25" t="s">
        <v>4</v>
      </c>
      <c r="C42" s="25" t="s">
        <v>127</v>
      </c>
      <c r="D42" s="26">
        <f>D43</f>
        <v>7476100</v>
      </c>
      <c r="E42" s="26">
        <f>E43</f>
        <v>1979465.72</v>
      </c>
      <c r="F42" s="65">
        <f t="shared" si="0"/>
        <v>5496634.28</v>
      </c>
    </row>
    <row r="43" spans="1:6" ht="52.5">
      <c r="A43" s="23" t="s">
        <v>128</v>
      </c>
      <c r="B43" s="25" t="s">
        <v>4</v>
      </c>
      <c r="C43" s="25" t="s">
        <v>129</v>
      </c>
      <c r="D43" s="26">
        <f>D44+D49</f>
        <v>7476100</v>
      </c>
      <c r="E43" s="26">
        <f>E44+E49</f>
        <v>1979465.72</v>
      </c>
      <c r="F43" s="65">
        <f t="shared" si="0"/>
        <v>5496634.28</v>
      </c>
    </row>
    <row r="44" spans="1:6" ht="26.25">
      <c r="A44" s="23" t="s">
        <v>130</v>
      </c>
      <c r="B44" s="25" t="s">
        <v>4</v>
      </c>
      <c r="C44" s="25" t="s">
        <v>131</v>
      </c>
      <c r="D44" s="26">
        <f>D47+D45</f>
        <v>173500</v>
      </c>
      <c r="E44" s="26">
        <f>E45+E47</f>
        <v>123337.23</v>
      </c>
      <c r="F44" s="65">
        <f t="shared" si="0"/>
        <v>50162.770000000004</v>
      </c>
    </row>
    <row r="45" spans="1:6" ht="63" customHeight="1">
      <c r="A45" s="23" t="s">
        <v>132</v>
      </c>
      <c r="B45" s="25" t="s">
        <v>4</v>
      </c>
      <c r="C45" s="25" t="s">
        <v>133</v>
      </c>
      <c r="D45" s="26">
        <v>200</v>
      </c>
      <c r="E45" s="26">
        <f>E46</f>
        <v>200</v>
      </c>
      <c r="F45" s="65" t="str">
        <f t="shared" si="0"/>
        <v>-</v>
      </c>
    </row>
    <row r="46" spans="1:6" ht="66.75" customHeight="1">
      <c r="A46" s="23" t="s">
        <v>134</v>
      </c>
      <c r="B46" s="28" t="s">
        <v>4</v>
      </c>
      <c r="C46" s="25" t="s">
        <v>135</v>
      </c>
      <c r="D46" s="26">
        <v>200</v>
      </c>
      <c r="E46" s="26">
        <v>200</v>
      </c>
      <c r="F46" s="65" t="str">
        <f t="shared" si="0"/>
        <v>-</v>
      </c>
    </row>
    <row r="47" spans="1:6" ht="74.25" customHeight="1">
      <c r="A47" s="23" t="s">
        <v>136</v>
      </c>
      <c r="B47" s="25" t="s">
        <v>4</v>
      </c>
      <c r="C47" s="25" t="s">
        <v>137</v>
      </c>
      <c r="D47" s="26">
        <v>173300</v>
      </c>
      <c r="E47" s="26">
        <f>E48</f>
        <v>123137.23</v>
      </c>
      <c r="F47" s="65">
        <f t="shared" si="0"/>
        <v>50162.770000000004</v>
      </c>
    </row>
    <row r="48" spans="1:6" ht="80.25" customHeight="1">
      <c r="A48" s="23" t="s">
        <v>138</v>
      </c>
      <c r="B48" s="25" t="s">
        <v>4</v>
      </c>
      <c r="C48" s="25" t="s">
        <v>139</v>
      </c>
      <c r="D48" s="26">
        <v>173300</v>
      </c>
      <c r="E48" s="26">
        <v>123137.23</v>
      </c>
      <c r="F48" s="65">
        <f t="shared" si="0"/>
        <v>50162.770000000004</v>
      </c>
    </row>
    <row r="49" spans="1:6" ht="22.5" customHeight="1">
      <c r="A49" s="23" t="s">
        <v>140</v>
      </c>
      <c r="B49" s="28" t="s">
        <v>4</v>
      </c>
      <c r="C49" s="25" t="s">
        <v>141</v>
      </c>
      <c r="D49" s="26">
        <f>D51+D52</f>
        <v>7302600</v>
      </c>
      <c r="E49" s="26">
        <f>E51+E52</f>
        <v>1856128.49</v>
      </c>
      <c r="F49" s="65">
        <f t="shared" si="0"/>
        <v>5446471.51</v>
      </c>
    </row>
    <row r="50" spans="1:6" ht="104.25" customHeight="1">
      <c r="A50" s="23" t="s">
        <v>142</v>
      </c>
      <c r="B50" s="28" t="s">
        <v>4</v>
      </c>
      <c r="C50" s="25" t="s">
        <v>143</v>
      </c>
      <c r="D50" s="26">
        <f>D51</f>
        <v>6657100</v>
      </c>
      <c r="E50" s="26">
        <f>E51</f>
        <v>1210628.49</v>
      </c>
      <c r="F50" s="65">
        <f t="shared" si="0"/>
        <v>5446471.51</v>
      </c>
    </row>
    <row r="51" spans="1:6" ht="118.5" customHeight="1">
      <c r="A51" s="29" t="s">
        <v>144</v>
      </c>
      <c r="B51" s="28" t="s">
        <v>4</v>
      </c>
      <c r="C51" s="25" t="s">
        <v>145</v>
      </c>
      <c r="D51" s="26">
        <v>6657100</v>
      </c>
      <c r="E51" s="26">
        <v>1210628.49</v>
      </c>
      <c r="F51" s="65">
        <f t="shared" si="0"/>
        <v>5446471.51</v>
      </c>
    </row>
    <row r="52" spans="1:6" ht="26.25">
      <c r="A52" s="29" t="s">
        <v>412</v>
      </c>
      <c r="B52" s="28" t="s">
        <v>4</v>
      </c>
      <c r="C52" s="25" t="s">
        <v>414</v>
      </c>
      <c r="D52" s="26">
        <f>D53</f>
        <v>645500</v>
      </c>
      <c r="E52" s="26">
        <f>E53</f>
        <v>645500</v>
      </c>
      <c r="F52" s="65">
        <f>F53</f>
        <v>645500</v>
      </c>
    </row>
    <row r="53" spans="1:6" ht="39">
      <c r="A53" s="29" t="s">
        <v>413</v>
      </c>
      <c r="B53" s="28" t="s">
        <v>4</v>
      </c>
      <c r="C53" s="25" t="s">
        <v>415</v>
      </c>
      <c r="D53" s="26">
        <v>645500</v>
      </c>
      <c r="E53" s="26">
        <v>645500</v>
      </c>
      <c r="F53" s="65">
        <f>D53</f>
        <v>645500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45">
    <cfRule type="cellIs" priority="11" dxfId="159" operator="equal" stopIfTrue="1">
      <formula>0</formula>
    </cfRule>
  </conditionalFormatting>
  <conditionalFormatting sqref="F46">
    <cfRule type="cellIs" priority="10" dxfId="159" operator="equal" stopIfTrue="1">
      <formula>0</formula>
    </cfRule>
  </conditionalFormatting>
  <conditionalFormatting sqref="F47">
    <cfRule type="cellIs" priority="9" dxfId="159" operator="equal" stopIfTrue="1">
      <formula>0</formula>
    </cfRule>
  </conditionalFormatting>
  <conditionalFormatting sqref="F48">
    <cfRule type="cellIs" priority="8" dxfId="159" operator="equal" stopIfTrue="1">
      <formula>0</formula>
    </cfRule>
  </conditionalFormatting>
  <conditionalFormatting sqref="F49:F51">
    <cfRule type="cellIs" priority="7" dxfId="159" operator="equal" stopIfTrue="1">
      <formula>0</formula>
    </cfRule>
  </conditionalFormatting>
  <conditionalFormatting sqref="F14">
    <cfRule type="cellIs" priority="38" dxfId="159" operator="equal" stopIfTrue="1">
      <formula>0</formula>
    </cfRule>
  </conditionalFormatting>
  <conditionalFormatting sqref="F15">
    <cfRule type="cellIs" priority="37" dxfId="159" operator="equal" stopIfTrue="1">
      <formula>0</formula>
    </cfRule>
  </conditionalFormatting>
  <conditionalFormatting sqref="F16">
    <cfRule type="cellIs" priority="36" dxfId="159" operator="equal" stopIfTrue="1">
      <formula>0</formula>
    </cfRule>
  </conditionalFormatting>
  <conditionalFormatting sqref="F17">
    <cfRule type="cellIs" priority="35" dxfId="159" operator="equal" stopIfTrue="1">
      <formula>0</formula>
    </cfRule>
  </conditionalFormatting>
  <conditionalFormatting sqref="F18">
    <cfRule type="cellIs" priority="34" dxfId="159" operator="equal" stopIfTrue="1">
      <formula>0</formula>
    </cfRule>
  </conditionalFormatting>
  <conditionalFormatting sqref="F20">
    <cfRule type="cellIs" priority="33" dxfId="159" operator="equal" stopIfTrue="1">
      <formula>0</formula>
    </cfRule>
  </conditionalFormatting>
  <conditionalFormatting sqref="F21">
    <cfRule type="cellIs" priority="32" dxfId="159" operator="equal" stopIfTrue="1">
      <formula>0</formula>
    </cfRule>
  </conditionalFormatting>
  <conditionalFormatting sqref="F22">
    <cfRule type="cellIs" priority="31" dxfId="159" operator="equal" stopIfTrue="1">
      <formula>0</formula>
    </cfRule>
  </conditionalFormatting>
  <conditionalFormatting sqref="F23">
    <cfRule type="cellIs" priority="30" dxfId="159" operator="equal" stopIfTrue="1">
      <formula>0</formula>
    </cfRule>
  </conditionalFormatting>
  <conditionalFormatting sqref="F24">
    <cfRule type="cellIs" priority="29" dxfId="159" operator="equal" stopIfTrue="1">
      <formula>0</formula>
    </cfRule>
  </conditionalFormatting>
  <conditionalFormatting sqref="F25">
    <cfRule type="cellIs" priority="28" dxfId="159" operator="equal" stopIfTrue="1">
      <formula>0</formula>
    </cfRule>
  </conditionalFormatting>
  <conditionalFormatting sqref="F26">
    <cfRule type="cellIs" priority="27" dxfId="159" operator="equal" stopIfTrue="1">
      <formula>0</formula>
    </cfRule>
  </conditionalFormatting>
  <conditionalFormatting sqref="F27">
    <cfRule type="cellIs" priority="26" dxfId="159" operator="equal" stopIfTrue="1">
      <formula>0</formula>
    </cfRule>
  </conditionalFormatting>
  <conditionalFormatting sqref="F28">
    <cfRule type="cellIs" priority="25" dxfId="159" operator="equal" stopIfTrue="1">
      <formula>0</formula>
    </cfRule>
  </conditionalFormatting>
  <conditionalFormatting sqref="F29">
    <cfRule type="cellIs" priority="24" dxfId="159" operator="equal" stopIfTrue="1">
      <formula>0</formula>
    </cfRule>
  </conditionalFormatting>
  <conditionalFormatting sqref="F30">
    <cfRule type="cellIs" priority="23" dxfId="159" operator="equal" stopIfTrue="1">
      <formula>0</formula>
    </cfRule>
  </conditionalFormatting>
  <conditionalFormatting sqref="F31">
    <cfRule type="cellIs" priority="22" dxfId="159" operator="equal" stopIfTrue="1">
      <formula>0</formula>
    </cfRule>
  </conditionalFormatting>
  <conditionalFormatting sqref="F32">
    <cfRule type="cellIs" priority="21" dxfId="159" operator="equal" stopIfTrue="1">
      <formula>0</formula>
    </cfRule>
  </conditionalFormatting>
  <conditionalFormatting sqref="F33">
    <cfRule type="cellIs" priority="20" dxfId="159" operator="equal" stopIfTrue="1">
      <formula>0</formula>
    </cfRule>
  </conditionalFormatting>
  <conditionalFormatting sqref="F34">
    <cfRule type="cellIs" priority="19" dxfId="159" operator="equal" stopIfTrue="1">
      <formula>0</formula>
    </cfRule>
  </conditionalFormatting>
  <conditionalFormatting sqref="F35">
    <cfRule type="cellIs" priority="18" dxfId="159" operator="equal" stopIfTrue="1">
      <formula>0</formula>
    </cfRule>
  </conditionalFormatting>
  <conditionalFormatting sqref="F36">
    <cfRule type="cellIs" priority="17" dxfId="159" operator="equal" stopIfTrue="1">
      <formula>0</formula>
    </cfRule>
  </conditionalFormatting>
  <conditionalFormatting sqref="F37">
    <cfRule type="cellIs" priority="16" dxfId="159" operator="equal" stopIfTrue="1">
      <formula>0</formula>
    </cfRule>
  </conditionalFormatting>
  <conditionalFormatting sqref="F38">
    <cfRule type="cellIs" priority="15" dxfId="159" operator="equal" stopIfTrue="1">
      <formula>0</formula>
    </cfRule>
  </conditionalFormatting>
  <conditionalFormatting sqref="F42">
    <cfRule type="cellIs" priority="14" dxfId="159" operator="equal" stopIfTrue="1">
      <formula>0</formula>
    </cfRule>
  </conditionalFormatting>
  <conditionalFormatting sqref="F43">
    <cfRule type="cellIs" priority="13" dxfId="159" operator="equal" stopIfTrue="1">
      <formula>0</formula>
    </cfRule>
  </conditionalFormatting>
  <conditionalFormatting sqref="F44">
    <cfRule type="cellIs" priority="12" dxfId="159" operator="equal" stopIfTrue="1">
      <formula>0</formula>
    </cfRule>
  </conditionalFormatting>
  <conditionalFormatting sqref="F39">
    <cfRule type="cellIs" priority="6" dxfId="159" operator="equal" stopIfTrue="1">
      <formula>0</formula>
    </cfRule>
  </conditionalFormatting>
  <conditionalFormatting sqref="F40">
    <cfRule type="cellIs" priority="5" dxfId="159" operator="equal" stopIfTrue="1">
      <formula>0</formula>
    </cfRule>
  </conditionalFormatting>
  <conditionalFormatting sqref="F41">
    <cfRule type="cellIs" priority="4" dxfId="159" operator="equal" stopIfTrue="1">
      <formula>0</formula>
    </cfRule>
  </conditionalFormatting>
  <conditionalFormatting sqref="F19">
    <cfRule type="cellIs" priority="3" dxfId="159" operator="equal" stopIfTrue="1">
      <formula>0</formula>
    </cfRule>
  </conditionalFormatting>
  <conditionalFormatting sqref="F52">
    <cfRule type="cellIs" priority="2" dxfId="159" operator="equal" stopIfTrue="1">
      <formula>0</formula>
    </cfRule>
  </conditionalFormatting>
  <conditionalFormatting sqref="F53">
    <cfRule type="cellIs" priority="1" dxfId="159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tabSelected="1" zoomScale="69" zoomScaleNormal="69" zoomScalePageLayoutView="0" workbookViewId="0" topLeftCell="A184">
      <selection activeCell="D198" sqref="D198"/>
    </sheetView>
  </sheetViews>
  <sheetFormatPr defaultColWidth="9.00390625" defaultRowHeight="12.75"/>
  <cols>
    <col min="1" max="1" width="45.625" style="0" customWidth="1"/>
    <col min="2" max="2" width="7.12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7" t="s">
        <v>12</v>
      </c>
      <c r="B2" s="117"/>
      <c r="C2" s="117"/>
      <c r="D2" s="117"/>
      <c r="E2" s="11"/>
      <c r="F2" s="2" t="s">
        <v>11</v>
      </c>
    </row>
    <row r="3" spans="1:6" ht="13.5" customHeight="1" thickBot="1">
      <c r="A3" s="3"/>
      <c r="B3" s="3"/>
      <c r="C3" s="5"/>
      <c r="D3" s="4"/>
      <c r="E3" s="4"/>
      <c r="F3" s="4"/>
    </row>
    <row r="4" spans="1:6" ht="9.75" customHeight="1">
      <c r="A4" s="118" t="s">
        <v>3</v>
      </c>
      <c r="B4" s="121" t="s">
        <v>5</v>
      </c>
      <c r="C4" s="124" t="s">
        <v>13</v>
      </c>
      <c r="D4" s="126" t="s">
        <v>10</v>
      </c>
      <c r="E4" s="129" t="s">
        <v>6</v>
      </c>
      <c r="F4" s="115" t="s">
        <v>8</v>
      </c>
    </row>
    <row r="5" spans="1:6" ht="5.25" customHeight="1">
      <c r="A5" s="119"/>
      <c r="B5" s="122"/>
      <c r="C5" s="125"/>
      <c r="D5" s="127"/>
      <c r="E5" s="130"/>
      <c r="F5" s="116"/>
    </row>
    <row r="6" spans="1:6" ht="9" customHeight="1">
      <c r="A6" s="119"/>
      <c r="B6" s="122"/>
      <c r="C6" s="125"/>
      <c r="D6" s="127"/>
      <c r="E6" s="130"/>
      <c r="F6" s="116"/>
    </row>
    <row r="7" spans="1:6" ht="6" customHeight="1">
      <c r="A7" s="119"/>
      <c r="B7" s="122"/>
      <c r="C7" s="125"/>
      <c r="D7" s="127"/>
      <c r="E7" s="130"/>
      <c r="F7" s="116"/>
    </row>
    <row r="8" spans="1:6" ht="6" customHeight="1">
      <c r="A8" s="119"/>
      <c r="B8" s="122"/>
      <c r="C8" s="125"/>
      <c r="D8" s="127"/>
      <c r="E8" s="130"/>
      <c r="F8" s="116"/>
    </row>
    <row r="9" spans="1:6" ht="10.5" customHeight="1">
      <c r="A9" s="119"/>
      <c r="B9" s="122"/>
      <c r="C9" s="125"/>
      <c r="D9" s="127"/>
      <c r="E9" s="130"/>
      <c r="F9" s="116"/>
    </row>
    <row r="10" spans="1:6" ht="3.75" customHeight="1" hidden="1">
      <c r="A10" s="119"/>
      <c r="B10" s="122"/>
      <c r="C10" s="19"/>
      <c r="D10" s="127"/>
      <c r="E10" s="12"/>
      <c r="F10" s="16"/>
    </row>
    <row r="11" spans="1:6" ht="12.75" customHeight="1" hidden="1">
      <c r="A11" s="120"/>
      <c r="B11" s="123"/>
      <c r="C11" s="20"/>
      <c r="D11" s="128"/>
      <c r="E11" s="14"/>
      <c r="F11" s="17"/>
    </row>
    <row r="12" spans="1:6" ht="13.5" customHeight="1" thickBot="1">
      <c r="A12" s="6">
        <v>1</v>
      </c>
      <c r="B12" s="7">
        <v>2</v>
      </c>
      <c r="C12" s="10">
        <v>3</v>
      </c>
      <c r="D12" s="8" t="s">
        <v>0</v>
      </c>
      <c r="E12" s="13" t="s">
        <v>1</v>
      </c>
      <c r="F12" s="9" t="s">
        <v>7</v>
      </c>
    </row>
    <row r="13" spans="1:6" ht="15">
      <c r="A13" s="66" t="s">
        <v>30</v>
      </c>
      <c r="B13" s="67" t="s">
        <v>31</v>
      </c>
      <c r="C13" s="68" t="s">
        <v>32</v>
      </c>
      <c r="D13" s="69">
        <f>D15+D64+D73+D95+D114+D150+D158+H173+D185+D170</f>
        <v>21040891.82</v>
      </c>
      <c r="E13" s="69">
        <f>E15+E64+E95+E114+E150+E158+E185+E171+E178+E73</f>
        <v>10633259.360000001</v>
      </c>
      <c r="F13" s="71">
        <f>IF(OR(D13="-",E13&gt;=D13),"-",D13-IF(E13="-",0,E13))</f>
        <v>10407632.459999999</v>
      </c>
    </row>
    <row r="14" spans="1:6" ht="15">
      <c r="A14" s="72" t="s">
        <v>15</v>
      </c>
      <c r="B14" s="73"/>
      <c r="C14" s="74"/>
      <c r="D14" s="75"/>
      <c r="E14" s="76"/>
      <c r="F14" s="77"/>
    </row>
    <row r="15" spans="1:6" ht="15">
      <c r="A15" s="66" t="s">
        <v>33</v>
      </c>
      <c r="B15" s="67" t="s">
        <v>31</v>
      </c>
      <c r="C15" s="68" t="s">
        <v>252</v>
      </c>
      <c r="D15" s="69">
        <f>D16+D33+D39</f>
        <v>5070100</v>
      </c>
      <c r="E15" s="69">
        <f>E16+E39</f>
        <v>3443627.35</v>
      </c>
      <c r="F15" s="71">
        <f>IF(OR(D15="-",E15&gt;=D15),"-",D15-IF(E15="-",0,E15))</f>
        <v>1626472.65</v>
      </c>
    </row>
    <row r="16" spans="1:6" ht="87.75" customHeight="1">
      <c r="A16" s="66" t="s">
        <v>47</v>
      </c>
      <c r="B16" s="67" t="s">
        <v>31</v>
      </c>
      <c r="C16" s="68" t="s">
        <v>253</v>
      </c>
      <c r="D16" s="69">
        <f>D17</f>
        <v>4717700</v>
      </c>
      <c r="E16" s="70">
        <f>E17</f>
        <v>3224104.5300000003</v>
      </c>
      <c r="F16" s="71">
        <f>IF(OR(D16="-",E16&gt;=D16),"-",D16-IF(E16="-",0,E16))</f>
        <v>1493595.4699999997</v>
      </c>
    </row>
    <row r="17" spans="1:6" ht="60.75" customHeight="1">
      <c r="A17" s="66" t="s">
        <v>209</v>
      </c>
      <c r="B17" s="67" t="s">
        <v>31</v>
      </c>
      <c r="C17" s="68" t="s">
        <v>254</v>
      </c>
      <c r="D17" s="69">
        <f>D18+D30</f>
        <v>4717700</v>
      </c>
      <c r="E17" s="69">
        <f>E18+E30</f>
        <v>3224104.5300000003</v>
      </c>
      <c r="F17" s="69">
        <f>F18</f>
        <v>1491776.47</v>
      </c>
    </row>
    <row r="18" spans="1:6" ht="56.25" customHeight="1">
      <c r="A18" s="66" t="str">
        <f>'[1]117_2'!A18</f>
        <v>Подпрограмма «Нормативно-методическое обеспечение и организация бюджетного процесса»</v>
      </c>
      <c r="B18" s="67" t="s">
        <v>31</v>
      </c>
      <c r="C18" s="68" t="s">
        <v>255</v>
      </c>
      <c r="D18" s="69">
        <f>D19+D24+D27</f>
        <v>4717500</v>
      </c>
      <c r="E18" s="69">
        <f>E19+E27+E24</f>
        <v>3223904.5300000003</v>
      </c>
      <c r="F18" s="69">
        <f>F19+F27</f>
        <v>1491776.47</v>
      </c>
    </row>
    <row r="19" spans="1:6" ht="112.5" customHeight="1">
      <c r="A19" s="78" t="s">
        <v>34</v>
      </c>
      <c r="B19" s="79" t="s">
        <v>31</v>
      </c>
      <c r="C19" s="80" t="s">
        <v>256</v>
      </c>
      <c r="D19" s="81">
        <f>D20</f>
        <v>3573100</v>
      </c>
      <c r="E19" s="82">
        <f>E20</f>
        <v>2489057.77</v>
      </c>
      <c r="F19" s="83">
        <f aca="true" t="shared" si="0" ref="F19:F53">IF(OR(D19="-",E19&gt;=D19),"-",D19-IF(E19="-",0,E19))</f>
        <v>1084042.23</v>
      </c>
    </row>
    <row r="20" spans="1:6" ht="52.5" customHeight="1">
      <c r="A20" s="78" t="s">
        <v>35</v>
      </c>
      <c r="B20" s="79" t="s">
        <v>31</v>
      </c>
      <c r="C20" s="80" t="s">
        <v>258</v>
      </c>
      <c r="D20" s="81">
        <f>D21+D22+D23</f>
        <v>3573100</v>
      </c>
      <c r="E20" s="82">
        <f>E21+E23+E22</f>
        <v>2489057.77</v>
      </c>
      <c r="F20" s="83">
        <f t="shared" si="0"/>
        <v>1084042.23</v>
      </c>
    </row>
    <row r="21" spans="1:6" ht="42.75" customHeight="1">
      <c r="A21" s="78" t="s">
        <v>36</v>
      </c>
      <c r="B21" s="79" t="s">
        <v>31</v>
      </c>
      <c r="C21" s="80" t="s">
        <v>257</v>
      </c>
      <c r="D21" s="81">
        <v>2578800</v>
      </c>
      <c r="E21" s="94">
        <v>1871549.82</v>
      </c>
      <c r="F21" s="83">
        <f t="shared" si="0"/>
        <v>707250.1799999999</v>
      </c>
    </row>
    <row r="22" spans="1:6" ht="72" customHeight="1">
      <c r="A22" s="78" t="s">
        <v>37</v>
      </c>
      <c r="B22" s="79" t="s">
        <v>31</v>
      </c>
      <c r="C22" s="80" t="s">
        <v>259</v>
      </c>
      <c r="D22" s="81">
        <v>215000</v>
      </c>
      <c r="E22" s="94">
        <v>99995.1</v>
      </c>
      <c r="F22" s="83">
        <f t="shared" si="0"/>
        <v>115004.9</v>
      </c>
    </row>
    <row r="23" spans="1:6" ht="72" customHeight="1">
      <c r="A23" s="78" t="s">
        <v>38</v>
      </c>
      <c r="B23" s="79" t="s">
        <v>31</v>
      </c>
      <c r="C23" s="80" t="s">
        <v>260</v>
      </c>
      <c r="D23" s="81">
        <v>779300</v>
      </c>
      <c r="E23" s="94">
        <v>517512.85</v>
      </c>
      <c r="F23" s="83">
        <f t="shared" si="0"/>
        <v>261787.15000000002</v>
      </c>
    </row>
    <row r="24" spans="1:6" ht="72" customHeight="1">
      <c r="A24" s="78" t="s">
        <v>34</v>
      </c>
      <c r="B24" s="79" t="s">
        <v>31</v>
      </c>
      <c r="C24" s="80" t="s">
        <v>261</v>
      </c>
      <c r="D24" s="81">
        <v>15000</v>
      </c>
      <c r="E24" s="82">
        <f>E26</f>
        <v>13181</v>
      </c>
      <c r="F24" s="83">
        <f t="shared" si="0"/>
        <v>1819</v>
      </c>
    </row>
    <row r="25" spans="1:6" ht="72" customHeight="1">
      <c r="A25" s="78" t="s">
        <v>35</v>
      </c>
      <c r="B25" s="79" t="s">
        <v>31</v>
      </c>
      <c r="C25" s="80" t="s">
        <v>262</v>
      </c>
      <c r="D25" s="81">
        <v>15000</v>
      </c>
      <c r="E25" s="82">
        <f>E26</f>
        <v>13181</v>
      </c>
      <c r="F25" s="83">
        <f t="shared" si="0"/>
        <v>1819</v>
      </c>
    </row>
    <row r="26" spans="1:6" ht="72" customHeight="1">
      <c r="A26" s="78" t="s">
        <v>37</v>
      </c>
      <c r="B26" s="79" t="s">
        <v>31</v>
      </c>
      <c r="C26" s="80" t="s">
        <v>263</v>
      </c>
      <c r="D26" s="81">
        <v>15000</v>
      </c>
      <c r="E26" s="94">
        <v>13181</v>
      </c>
      <c r="F26" s="83">
        <f t="shared" si="0"/>
        <v>1819</v>
      </c>
    </row>
    <row r="27" spans="1:6" ht="50.25" customHeight="1">
      <c r="A27" s="78" t="s">
        <v>39</v>
      </c>
      <c r="B27" s="79" t="s">
        <v>31</v>
      </c>
      <c r="C27" s="80" t="s">
        <v>264</v>
      </c>
      <c r="D27" s="81">
        <f>D28</f>
        <v>1129400</v>
      </c>
      <c r="E27" s="82">
        <f>E29</f>
        <v>721665.76</v>
      </c>
      <c r="F27" s="83">
        <f t="shared" si="0"/>
        <v>407734.24</v>
      </c>
    </row>
    <row r="28" spans="1:6" ht="61.5" customHeight="1">
      <c r="A28" s="78" t="s">
        <v>40</v>
      </c>
      <c r="B28" s="79" t="s">
        <v>31</v>
      </c>
      <c r="C28" s="80" t="s">
        <v>265</v>
      </c>
      <c r="D28" s="81">
        <f>D29</f>
        <v>1129400</v>
      </c>
      <c r="E28" s="82">
        <f>E29</f>
        <v>721665.76</v>
      </c>
      <c r="F28" s="83">
        <f t="shared" si="0"/>
        <v>407734.24</v>
      </c>
    </row>
    <row r="29" spans="1:6" ht="50.25" customHeight="1">
      <c r="A29" s="78" t="s">
        <v>41</v>
      </c>
      <c r="B29" s="79" t="s">
        <v>31</v>
      </c>
      <c r="C29" s="80" t="s">
        <v>266</v>
      </c>
      <c r="D29" s="81">
        <v>1129400</v>
      </c>
      <c r="E29" s="94">
        <v>721665.76</v>
      </c>
      <c r="F29" s="83">
        <f t="shared" si="0"/>
        <v>407734.24</v>
      </c>
    </row>
    <row r="30" spans="1:6" ht="50.25" customHeight="1">
      <c r="A30" s="78" t="s">
        <v>39</v>
      </c>
      <c r="B30" s="79" t="s">
        <v>31</v>
      </c>
      <c r="C30" s="80" t="s">
        <v>267</v>
      </c>
      <c r="D30" s="81">
        <f>D31</f>
        <v>200</v>
      </c>
      <c r="E30" s="82">
        <f>E32</f>
        <v>200</v>
      </c>
      <c r="F30" s="83" t="str">
        <f t="shared" si="0"/>
        <v>-</v>
      </c>
    </row>
    <row r="31" spans="1:6" ht="50.25" customHeight="1">
      <c r="A31" s="78" t="s">
        <v>40</v>
      </c>
      <c r="B31" s="79" t="s">
        <v>31</v>
      </c>
      <c r="C31" s="80" t="s">
        <v>268</v>
      </c>
      <c r="D31" s="81">
        <f>D32</f>
        <v>200</v>
      </c>
      <c r="E31" s="82">
        <f>E32</f>
        <v>200</v>
      </c>
      <c r="F31" s="83" t="str">
        <f t="shared" si="0"/>
        <v>-</v>
      </c>
    </row>
    <row r="32" spans="1:6" ht="50.25" customHeight="1">
      <c r="A32" s="78" t="s">
        <v>41</v>
      </c>
      <c r="B32" s="79" t="s">
        <v>31</v>
      </c>
      <c r="C32" s="80" t="s">
        <v>269</v>
      </c>
      <c r="D32" s="81">
        <v>200</v>
      </c>
      <c r="E32" s="94">
        <v>200</v>
      </c>
      <c r="F32" s="83" t="str">
        <f t="shared" si="0"/>
        <v>-</v>
      </c>
    </row>
    <row r="33" spans="1:6" ht="15">
      <c r="A33" s="66" t="s">
        <v>48</v>
      </c>
      <c r="B33" s="67" t="s">
        <v>31</v>
      </c>
      <c r="C33" s="68" t="s">
        <v>270</v>
      </c>
      <c r="D33" s="69">
        <f>D34</f>
        <v>60000</v>
      </c>
      <c r="E33" s="70" t="s">
        <v>14</v>
      </c>
      <c r="F33" s="71">
        <f>D34</f>
        <v>60000</v>
      </c>
    </row>
    <row r="34" spans="1:6" ht="55.5" customHeight="1">
      <c r="A34" s="66" t="str">
        <f>'[1]117_2'!A48</f>
        <v>Непрограммные расходы органа местного самоуправления Киселевского сельского поселения</v>
      </c>
      <c r="B34" s="67" t="s">
        <v>31</v>
      </c>
      <c r="C34" s="68" t="s">
        <v>271</v>
      </c>
      <c r="D34" s="81">
        <f>D35</f>
        <v>60000</v>
      </c>
      <c r="E34" s="70" t="s">
        <v>14</v>
      </c>
      <c r="F34" s="71">
        <f>F33</f>
        <v>60000</v>
      </c>
    </row>
    <row r="35" spans="1:6" ht="44.25" customHeight="1">
      <c r="A35" s="66" t="str">
        <f>'[1]117_2'!A49</f>
        <v>Финансовое обеспечение непредвиденных расходов</v>
      </c>
      <c r="B35" s="67" t="s">
        <v>31</v>
      </c>
      <c r="C35" s="68" t="s">
        <v>272</v>
      </c>
      <c r="D35" s="81">
        <f>D36</f>
        <v>60000</v>
      </c>
      <c r="E35" s="70" t="s">
        <v>14</v>
      </c>
      <c r="F35" s="71">
        <f>D35</f>
        <v>60000</v>
      </c>
    </row>
    <row r="36" spans="1:6" ht="103.5" customHeight="1">
      <c r="A36" s="66" t="s">
        <v>91</v>
      </c>
      <c r="B36" s="67" t="s">
        <v>31</v>
      </c>
      <c r="C36" s="80" t="s">
        <v>273</v>
      </c>
      <c r="D36" s="81">
        <f>D38</f>
        <v>60000</v>
      </c>
      <c r="E36" s="70" t="s">
        <v>14</v>
      </c>
      <c r="F36" s="71">
        <f>D36</f>
        <v>60000</v>
      </c>
    </row>
    <row r="37" spans="1:6" ht="15">
      <c r="A37" s="78" t="s">
        <v>42</v>
      </c>
      <c r="B37" s="79" t="s">
        <v>31</v>
      </c>
      <c r="C37" s="80" t="s">
        <v>274</v>
      </c>
      <c r="D37" s="81">
        <f>D38</f>
        <v>60000</v>
      </c>
      <c r="E37" s="82" t="s">
        <v>14</v>
      </c>
      <c r="F37" s="71">
        <f>D37</f>
        <v>60000</v>
      </c>
    </row>
    <row r="38" spans="1:6" ht="15">
      <c r="A38" s="78" t="s">
        <v>46</v>
      </c>
      <c r="B38" s="79" t="s">
        <v>31</v>
      </c>
      <c r="C38" s="80" t="s">
        <v>275</v>
      </c>
      <c r="D38" s="95">
        <v>60000</v>
      </c>
      <c r="E38" s="94" t="s">
        <v>14</v>
      </c>
      <c r="F38" s="71">
        <f>D38</f>
        <v>60000</v>
      </c>
    </row>
    <row r="39" spans="1:6" ht="15">
      <c r="A39" s="66" t="s">
        <v>49</v>
      </c>
      <c r="B39" s="67" t="s">
        <v>31</v>
      </c>
      <c r="C39" s="68" t="s">
        <v>276</v>
      </c>
      <c r="D39" s="69">
        <f>D40+D45+D49+D56+D60</f>
        <v>292400</v>
      </c>
      <c r="E39" s="70">
        <f>E40+E45+E49+E60+E54</f>
        <v>219522.82</v>
      </c>
      <c r="F39" s="71">
        <f t="shared" si="0"/>
        <v>72877.18</v>
      </c>
    </row>
    <row r="40" spans="1:6" ht="105">
      <c r="A40" s="78" t="s">
        <v>92</v>
      </c>
      <c r="B40" s="79" t="s">
        <v>31</v>
      </c>
      <c r="C40" s="80" t="s">
        <v>292</v>
      </c>
      <c r="D40" s="81">
        <f>D41</f>
        <v>13500</v>
      </c>
      <c r="E40" s="82">
        <f>E41</f>
        <v>7844</v>
      </c>
      <c r="F40" s="83">
        <f>D40-E40</f>
        <v>5656</v>
      </c>
    </row>
    <row r="41" spans="1:6" ht="15">
      <c r="A41" s="78" t="s">
        <v>42</v>
      </c>
      <c r="B41" s="79" t="s">
        <v>31</v>
      </c>
      <c r="C41" s="80" t="s">
        <v>293</v>
      </c>
      <c r="D41" s="81">
        <f>D42</f>
        <v>13500</v>
      </c>
      <c r="E41" s="82">
        <f>E43+E44</f>
        <v>7844</v>
      </c>
      <c r="F41" s="83">
        <f>D41-E41</f>
        <v>5656</v>
      </c>
    </row>
    <row r="42" spans="1:6" ht="15">
      <c r="A42" s="78" t="s">
        <v>43</v>
      </c>
      <c r="B42" s="79" t="s">
        <v>31</v>
      </c>
      <c r="C42" s="80" t="s">
        <v>294</v>
      </c>
      <c r="D42" s="81">
        <f>D43+D44</f>
        <v>13500</v>
      </c>
      <c r="E42" s="82">
        <f>E43</f>
        <v>5765</v>
      </c>
      <c r="F42" s="83">
        <f>D42-E42</f>
        <v>7735</v>
      </c>
    </row>
    <row r="43" spans="1:6" ht="30">
      <c r="A43" s="78" t="s">
        <v>44</v>
      </c>
      <c r="B43" s="79" t="s">
        <v>31</v>
      </c>
      <c r="C43" s="80" t="s">
        <v>295</v>
      </c>
      <c r="D43" s="81">
        <v>7700</v>
      </c>
      <c r="E43" s="94">
        <v>5765</v>
      </c>
      <c r="F43" s="83">
        <f>D43-E43</f>
        <v>1935</v>
      </c>
    </row>
    <row r="44" spans="1:6" ht="15">
      <c r="A44" s="78" t="s">
        <v>223</v>
      </c>
      <c r="B44" s="79" t="s">
        <v>31</v>
      </c>
      <c r="C44" s="80" t="s">
        <v>296</v>
      </c>
      <c r="D44" s="81">
        <v>5800</v>
      </c>
      <c r="E44" s="94">
        <v>2079</v>
      </c>
      <c r="F44" s="83">
        <f>D44-E44</f>
        <v>3721</v>
      </c>
    </row>
    <row r="45" spans="1:6" ht="120">
      <c r="A45" s="78" t="s">
        <v>211</v>
      </c>
      <c r="B45" s="79" t="s">
        <v>31</v>
      </c>
      <c r="C45" s="80" t="s">
        <v>297</v>
      </c>
      <c r="D45" s="81">
        <v>10000</v>
      </c>
      <c r="E45" s="82">
        <f>E48</f>
        <v>10000</v>
      </c>
      <c r="F45" s="103" t="str">
        <f>IF(OR(D45="-",E45&gt;=D45),"-",D45-IF(E45="-",0,E45))</f>
        <v>-</v>
      </c>
    </row>
    <row r="46" spans="1:6" ht="15">
      <c r="A46" s="78" t="s">
        <v>42</v>
      </c>
      <c r="B46" s="79" t="s">
        <v>31</v>
      </c>
      <c r="C46" s="80" t="s">
        <v>298</v>
      </c>
      <c r="D46" s="81">
        <v>10000</v>
      </c>
      <c r="E46" s="82">
        <f>E48</f>
        <v>10000</v>
      </c>
      <c r="F46" s="103" t="str">
        <f>IF(OR(D46="-",E46&gt;=D46),"-",D46-IF(E46="-",0,E46))</f>
        <v>-</v>
      </c>
    </row>
    <row r="47" spans="1:6" ht="15">
      <c r="A47" s="78" t="s">
        <v>43</v>
      </c>
      <c r="B47" s="79" t="s">
        <v>31</v>
      </c>
      <c r="C47" s="80" t="s">
        <v>299</v>
      </c>
      <c r="D47" s="81">
        <v>10000</v>
      </c>
      <c r="E47" s="82">
        <f>E48</f>
        <v>10000</v>
      </c>
      <c r="F47" s="103" t="str">
        <f>IF(OR(D47="-",E47&gt;=D47),"-",D47-IF(E47="-",0,E47))</f>
        <v>-</v>
      </c>
    </row>
    <row r="48" spans="1:6" ht="15">
      <c r="A48" s="78" t="s">
        <v>45</v>
      </c>
      <c r="B48" s="79" t="s">
        <v>31</v>
      </c>
      <c r="C48" s="80" t="s">
        <v>300</v>
      </c>
      <c r="D48" s="81">
        <v>10000</v>
      </c>
      <c r="E48" s="94">
        <v>10000</v>
      </c>
      <c r="F48" s="103" t="str">
        <f>IF(OR(D48="-",E48&gt;=D48),"-",D48-IF(E48="-",0,E48))</f>
        <v>-</v>
      </c>
    </row>
    <row r="49" spans="1:6" ht="76.5" customHeight="1">
      <c r="A49" s="66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49" s="79" t="s">
        <v>31</v>
      </c>
      <c r="C49" s="80" t="s">
        <v>277</v>
      </c>
      <c r="D49" s="81">
        <v>80000</v>
      </c>
      <c r="E49" s="82">
        <f>E50</f>
        <v>41376</v>
      </c>
      <c r="F49" s="83">
        <f t="shared" si="0"/>
        <v>38624</v>
      </c>
    </row>
    <row r="50" spans="1:6" ht="171" customHeight="1">
      <c r="A50" s="66" t="s">
        <v>210</v>
      </c>
      <c r="B50" s="79" t="s">
        <v>31</v>
      </c>
      <c r="C50" s="80" t="s">
        <v>278</v>
      </c>
      <c r="D50" s="81">
        <v>80000</v>
      </c>
      <c r="E50" s="82">
        <f>E51</f>
        <v>41376</v>
      </c>
      <c r="F50" s="83">
        <f t="shared" si="0"/>
        <v>38624</v>
      </c>
    </row>
    <row r="51" spans="1:6" ht="66" customHeight="1">
      <c r="A51" s="78" t="s">
        <v>39</v>
      </c>
      <c r="B51" s="79" t="s">
        <v>31</v>
      </c>
      <c r="C51" s="80" t="s">
        <v>279</v>
      </c>
      <c r="D51" s="81">
        <v>80000</v>
      </c>
      <c r="E51" s="82">
        <f>E53</f>
        <v>41376</v>
      </c>
      <c r="F51" s="83">
        <f t="shared" si="0"/>
        <v>38624</v>
      </c>
    </row>
    <row r="52" spans="1:6" ht="74.25" customHeight="1">
      <c r="A52" s="78" t="s">
        <v>40</v>
      </c>
      <c r="B52" s="79" t="s">
        <v>31</v>
      </c>
      <c r="C52" s="80" t="s">
        <v>280</v>
      </c>
      <c r="D52" s="81">
        <v>80000</v>
      </c>
      <c r="E52" s="82">
        <f>E53</f>
        <v>41376</v>
      </c>
      <c r="F52" s="83">
        <f t="shared" si="0"/>
        <v>38624</v>
      </c>
    </row>
    <row r="53" spans="1:6" ht="66.75" customHeight="1">
      <c r="A53" s="78" t="s">
        <v>41</v>
      </c>
      <c r="B53" s="79" t="s">
        <v>31</v>
      </c>
      <c r="C53" s="80" t="s">
        <v>281</v>
      </c>
      <c r="D53" s="81">
        <v>80000</v>
      </c>
      <c r="E53" s="94">
        <v>41376</v>
      </c>
      <c r="F53" s="83">
        <f t="shared" si="0"/>
        <v>38624</v>
      </c>
    </row>
    <row r="54" spans="1:6" ht="69" customHeight="1">
      <c r="A54" s="78" t="str">
        <f>'[1]117_2'!A84</f>
        <v>Непрограммные расходы органа местного самоуправления Киселевского сельского поселения</v>
      </c>
      <c r="B54" s="79" t="s">
        <v>31</v>
      </c>
      <c r="C54" s="80" t="s">
        <v>282</v>
      </c>
      <c r="D54" s="81">
        <v>50000</v>
      </c>
      <c r="E54" s="102">
        <f>E55</f>
        <v>25979.16</v>
      </c>
      <c r="F54" s="83">
        <f aca="true" t="shared" si="1" ref="F54:F59">D54</f>
        <v>50000</v>
      </c>
    </row>
    <row r="55" spans="1:6" ht="45.75" customHeight="1">
      <c r="A55" s="78" t="str">
        <f>'[1]117_2'!A85</f>
        <v>Иные непрграммные расходы</v>
      </c>
      <c r="B55" s="79" t="s">
        <v>31</v>
      </c>
      <c r="C55" s="80" t="s">
        <v>283</v>
      </c>
      <c r="D55" s="81">
        <v>50000</v>
      </c>
      <c r="E55" s="102">
        <f>E56</f>
        <v>25979.16</v>
      </c>
      <c r="F55" s="83">
        <f t="shared" si="1"/>
        <v>50000</v>
      </c>
    </row>
    <row r="56" spans="1:6" ht="132" customHeight="1">
      <c r="A56" s="78" t="str">
        <f>'[1]117_2'!$A$86</f>
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</c>
      <c r="B56" s="79" t="s">
        <v>31</v>
      </c>
      <c r="C56" s="80" t="s">
        <v>284</v>
      </c>
      <c r="D56" s="81">
        <v>50000</v>
      </c>
      <c r="E56" s="102">
        <f>E57</f>
        <v>25979.16</v>
      </c>
      <c r="F56" s="83">
        <f t="shared" si="1"/>
        <v>50000</v>
      </c>
    </row>
    <row r="57" spans="1:6" ht="55.5" customHeight="1">
      <c r="A57" s="78" t="s">
        <v>39</v>
      </c>
      <c r="B57" s="79" t="s">
        <v>31</v>
      </c>
      <c r="C57" s="80" t="s">
        <v>285</v>
      </c>
      <c r="D57" s="81">
        <v>50000</v>
      </c>
      <c r="E57" s="102">
        <f>E58</f>
        <v>25979.16</v>
      </c>
      <c r="F57" s="83">
        <f t="shared" si="1"/>
        <v>50000</v>
      </c>
    </row>
    <row r="58" spans="1:6" ht="69" customHeight="1">
      <c r="A58" s="78" t="s">
        <v>40</v>
      </c>
      <c r="B58" s="79" t="s">
        <v>31</v>
      </c>
      <c r="C58" s="80" t="s">
        <v>286</v>
      </c>
      <c r="D58" s="81">
        <v>50000</v>
      </c>
      <c r="E58" s="102">
        <f>E59</f>
        <v>25979.16</v>
      </c>
      <c r="F58" s="83">
        <f t="shared" si="1"/>
        <v>50000</v>
      </c>
    </row>
    <row r="59" spans="1:6" ht="56.25" customHeight="1">
      <c r="A59" s="78" t="s">
        <v>41</v>
      </c>
      <c r="B59" s="79" t="s">
        <v>31</v>
      </c>
      <c r="C59" s="80" t="s">
        <v>287</v>
      </c>
      <c r="D59" s="81">
        <v>50000</v>
      </c>
      <c r="E59" s="106">
        <v>25979.16</v>
      </c>
      <c r="F59" s="83">
        <f t="shared" si="1"/>
        <v>50000</v>
      </c>
    </row>
    <row r="60" spans="1:6" ht="121.5" customHeight="1">
      <c r="A60" s="78" t="s">
        <v>234</v>
      </c>
      <c r="B60" s="79" t="s">
        <v>31</v>
      </c>
      <c r="C60" s="80" t="s">
        <v>288</v>
      </c>
      <c r="D60" s="81">
        <f>D61</f>
        <v>138900</v>
      </c>
      <c r="E60" s="102">
        <f>E61</f>
        <v>134323.66</v>
      </c>
      <c r="F60" s="83">
        <f>D60-E60</f>
        <v>4576.3399999999965</v>
      </c>
    </row>
    <row r="61" spans="1:6" ht="56.25" customHeight="1">
      <c r="A61" s="78" t="s">
        <v>42</v>
      </c>
      <c r="B61" s="79" t="s">
        <v>31</v>
      </c>
      <c r="C61" s="80" t="s">
        <v>289</v>
      </c>
      <c r="D61" s="81">
        <f>D62</f>
        <v>138900</v>
      </c>
      <c r="E61" s="102">
        <f>E63</f>
        <v>134323.66</v>
      </c>
      <c r="F61" s="83">
        <f>D61-E61</f>
        <v>4576.3399999999965</v>
      </c>
    </row>
    <row r="62" spans="1:6" ht="56.25" customHeight="1">
      <c r="A62" s="78" t="s">
        <v>235</v>
      </c>
      <c r="B62" s="79" t="s">
        <v>31</v>
      </c>
      <c r="C62" s="80" t="s">
        <v>290</v>
      </c>
      <c r="D62" s="81">
        <f>D63</f>
        <v>138900</v>
      </c>
      <c r="E62" s="102">
        <f>E63</f>
        <v>134323.66</v>
      </c>
      <c r="F62" s="83">
        <f>D62-E62</f>
        <v>4576.3399999999965</v>
      </c>
    </row>
    <row r="63" spans="1:6" ht="56.25" customHeight="1">
      <c r="A63" s="78" t="s">
        <v>236</v>
      </c>
      <c r="B63" s="79" t="s">
        <v>31</v>
      </c>
      <c r="C63" s="80" t="s">
        <v>291</v>
      </c>
      <c r="D63" s="81">
        <v>138900</v>
      </c>
      <c r="E63" s="102">
        <v>134323.66</v>
      </c>
      <c r="F63" s="83">
        <f>D63-E63</f>
        <v>4576.3399999999965</v>
      </c>
    </row>
    <row r="64" spans="1:6" ht="15">
      <c r="A64" s="66" t="s">
        <v>50</v>
      </c>
      <c r="B64" s="67" t="s">
        <v>31</v>
      </c>
      <c r="C64" s="68" t="s">
        <v>301</v>
      </c>
      <c r="D64" s="69">
        <v>173300</v>
      </c>
      <c r="E64" s="70">
        <f aca="true" t="shared" si="2" ref="E64:E69">E65</f>
        <v>104537.51999999999</v>
      </c>
      <c r="F64" s="71">
        <f aca="true" t="shared" si="3" ref="F64:F74">IF(OR(D64="-",E64&gt;=D64),"-",D64-IF(E64="-",0,E64))</f>
        <v>68762.48000000001</v>
      </c>
    </row>
    <row r="65" spans="1:6" ht="30">
      <c r="A65" s="66" t="s">
        <v>51</v>
      </c>
      <c r="B65" s="67" t="s">
        <v>31</v>
      </c>
      <c r="C65" s="68" t="s">
        <v>302</v>
      </c>
      <c r="D65" s="69">
        <v>173300</v>
      </c>
      <c r="E65" s="70">
        <f t="shared" si="2"/>
        <v>104537.51999999999</v>
      </c>
      <c r="F65" s="71">
        <f t="shared" si="3"/>
        <v>68762.48000000001</v>
      </c>
    </row>
    <row r="66" spans="1:6" ht="52.5" customHeight="1">
      <c r="A66" s="66" t="str">
        <f>'[1]117_2'!$A$96</f>
        <v>Непрограммные расходы органа местного самоуправления Киселевского сельского поселения</v>
      </c>
      <c r="B66" s="67" t="s">
        <v>31</v>
      </c>
      <c r="C66" s="80" t="s">
        <v>303</v>
      </c>
      <c r="D66" s="69">
        <v>173300</v>
      </c>
      <c r="E66" s="70">
        <f t="shared" si="2"/>
        <v>104537.51999999999</v>
      </c>
      <c r="F66" s="71">
        <f t="shared" si="3"/>
        <v>68762.48000000001</v>
      </c>
    </row>
    <row r="67" spans="1:6" ht="22.5" customHeight="1">
      <c r="A67" s="66" t="str">
        <f>'[1]117_2'!$A$97</f>
        <v>Иные непрограммные расходы</v>
      </c>
      <c r="B67" s="67" t="s">
        <v>31</v>
      </c>
      <c r="C67" s="80" t="s">
        <v>304</v>
      </c>
      <c r="D67" s="69">
        <v>173300</v>
      </c>
      <c r="E67" s="70">
        <f t="shared" si="2"/>
        <v>104537.51999999999</v>
      </c>
      <c r="F67" s="71">
        <f t="shared" si="3"/>
        <v>68762.48000000001</v>
      </c>
    </row>
    <row r="68" spans="1:6" ht="127.5" customHeight="1">
      <c r="A68" s="66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68" s="67" t="s">
        <v>31</v>
      </c>
      <c r="C68" s="80" t="s">
        <v>305</v>
      </c>
      <c r="D68" s="69">
        <v>173300</v>
      </c>
      <c r="E68" s="70">
        <f t="shared" si="2"/>
        <v>104537.51999999999</v>
      </c>
      <c r="F68" s="71">
        <f t="shared" si="3"/>
        <v>68762.48000000001</v>
      </c>
    </row>
    <row r="69" spans="1:6" ht="111.75" customHeight="1">
      <c r="A69" s="78" t="s">
        <v>34</v>
      </c>
      <c r="B69" s="79" t="s">
        <v>31</v>
      </c>
      <c r="C69" s="80" t="s">
        <v>306</v>
      </c>
      <c r="D69" s="81">
        <f>D70</f>
        <v>173300</v>
      </c>
      <c r="E69" s="70">
        <f t="shared" si="2"/>
        <v>104537.51999999999</v>
      </c>
      <c r="F69" s="71">
        <f t="shared" si="3"/>
        <v>68762.48000000001</v>
      </c>
    </row>
    <row r="70" spans="1:6" ht="51.75" customHeight="1">
      <c r="A70" s="78" t="s">
        <v>35</v>
      </c>
      <c r="B70" s="79" t="s">
        <v>31</v>
      </c>
      <c r="C70" s="80" t="s">
        <v>307</v>
      </c>
      <c r="D70" s="81">
        <f>D71+D72</f>
        <v>173300</v>
      </c>
      <c r="E70" s="82">
        <f>E71+E72</f>
        <v>104537.51999999999</v>
      </c>
      <c r="F70" s="83">
        <f t="shared" si="3"/>
        <v>68762.48000000001</v>
      </c>
    </row>
    <row r="71" spans="1:6" ht="42" customHeight="1">
      <c r="A71" s="78" t="s">
        <v>36</v>
      </c>
      <c r="B71" s="79" t="s">
        <v>31</v>
      </c>
      <c r="C71" s="80" t="s">
        <v>308</v>
      </c>
      <c r="D71" s="81">
        <v>133100</v>
      </c>
      <c r="E71" s="94">
        <v>81342.93</v>
      </c>
      <c r="F71" s="83">
        <f t="shared" si="3"/>
        <v>51757.07000000001</v>
      </c>
    </row>
    <row r="72" spans="1:6" ht="72.75" customHeight="1">
      <c r="A72" s="78" t="s">
        <v>38</v>
      </c>
      <c r="B72" s="79" t="s">
        <v>31</v>
      </c>
      <c r="C72" s="80" t="s">
        <v>309</v>
      </c>
      <c r="D72" s="81">
        <v>40200</v>
      </c>
      <c r="E72" s="94">
        <v>23194.59</v>
      </c>
      <c r="F72" s="83">
        <f t="shared" si="3"/>
        <v>17005.41</v>
      </c>
    </row>
    <row r="73" spans="1:6" ht="56.25" customHeight="1">
      <c r="A73" s="66" t="s">
        <v>52</v>
      </c>
      <c r="B73" s="67" t="s">
        <v>31</v>
      </c>
      <c r="C73" s="68" t="s">
        <v>310</v>
      </c>
      <c r="D73" s="69">
        <v>55200</v>
      </c>
      <c r="E73" s="70">
        <f>E74</f>
        <v>5000</v>
      </c>
      <c r="F73" s="71">
        <f t="shared" si="3"/>
        <v>50200</v>
      </c>
    </row>
    <row r="74" spans="1:6" ht="75" customHeight="1">
      <c r="A74" s="66" t="s">
        <v>53</v>
      </c>
      <c r="B74" s="67" t="s">
        <v>31</v>
      </c>
      <c r="C74" s="68" t="s">
        <v>311</v>
      </c>
      <c r="D74" s="69">
        <v>55200</v>
      </c>
      <c r="E74" s="70">
        <f>E85+E90</f>
        <v>5000</v>
      </c>
      <c r="F74" s="71">
        <f t="shared" si="3"/>
        <v>50200</v>
      </c>
    </row>
    <row r="75" spans="1:6" ht="87" customHeight="1">
      <c r="A75" s="66" t="str">
        <f>'[1]117_2'!A108</f>
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</c>
      <c r="B75" s="67" t="s">
        <v>31</v>
      </c>
      <c r="C75" s="80" t="s">
        <v>312</v>
      </c>
      <c r="D75" s="69">
        <f>D76</f>
        <v>37500</v>
      </c>
      <c r="E75" s="70" t="s">
        <v>14</v>
      </c>
      <c r="F75" s="71">
        <f>D75</f>
        <v>37500</v>
      </c>
    </row>
    <row r="76" spans="1:6" ht="40.5" customHeight="1">
      <c r="A76" s="66" t="str">
        <f>'[1]117_2'!A109</f>
        <v>Подпрограмма "Пожарная безопасность"</v>
      </c>
      <c r="B76" s="67" t="s">
        <v>31</v>
      </c>
      <c r="C76" s="80" t="s">
        <v>313</v>
      </c>
      <c r="D76" s="81">
        <v>37500</v>
      </c>
      <c r="E76" s="70" t="s">
        <v>14</v>
      </c>
      <c r="F76" s="71">
        <f>D76</f>
        <v>37500</v>
      </c>
    </row>
    <row r="77" spans="1:6" ht="46.5" customHeight="1">
      <c r="A77" s="78" t="s">
        <v>39</v>
      </c>
      <c r="B77" s="79" t="s">
        <v>31</v>
      </c>
      <c r="C77" s="80" t="s">
        <v>314</v>
      </c>
      <c r="D77" s="81">
        <v>37500</v>
      </c>
      <c r="E77" s="82" t="s">
        <v>14</v>
      </c>
      <c r="F77" s="83">
        <f>D78</f>
        <v>37500</v>
      </c>
    </row>
    <row r="78" spans="1:6" ht="55.5" customHeight="1">
      <c r="A78" s="78" t="s">
        <v>40</v>
      </c>
      <c r="B78" s="79" t="s">
        <v>31</v>
      </c>
      <c r="C78" s="80" t="s">
        <v>315</v>
      </c>
      <c r="D78" s="81">
        <v>37500</v>
      </c>
      <c r="E78" s="82" t="s">
        <v>14</v>
      </c>
      <c r="F78" s="83">
        <f>D79</f>
        <v>37500</v>
      </c>
    </row>
    <row r="79" spans="1:6" ht="45">
      <c r="A79" s="78" t="s">
        <v>41</v>
      </c>
      <c r="B79" s="79" t="s">
        <v>31</v>
      </c>
      <c r="C79" s="80" t="s">
        <v>316</v>
      </c>
      <c r="D79" s="81">
        <v>37500</v>
      </c>
      <c r="E79" s="82" t="s">
        <v>14</v>
      </c>
      <c r="F79" s="83">
        <f>F78</f>
        <v>37500</v>
      </c>
    </row>
    <row r="80" spans="1:6" ht="48.75" customHeight="1">
      <c r="A80" s="66" t="str">
        <f>'[1]117_2'!$A$118</f>
        <v>Подпрограмма "Обеспечение безопасности на водных объектах" </v>
      </c>
      <c r="B80" s="67" t="s">
        <v>31</v>
      </c>
      <c r="C80" s="80" t="s">
        <v>317</v>
      </c>
      <c r="D80" s="69">
        <f>D81</f>
        <v>12700</v>
      </c>
      <c r="E80" s="82" t="s">
        <v>14</v>
      </c>
      <c r="F80" s="83">
        <f>D81</f>
        <v>12700</v>
      </c>
    </row>
    <row r="81" spans="1:6" ht="153" customHeight="1">
      <c r="A81" s="66" t="s">
        <v>212</v>
      </c>
      <c r="B81" s="67" t="s">
        <v>31</v>
      </c>
      <c r="C81" s="80" t="s">
        <v>318</v>
      </c>
      <c r="D81" s="69">
        <v>12700</v>
      </c>
      <c r="E81" s="82" t="s">
        <v>14</v>
      </c>
      <c r="F81" s="83">
        <f>D82</f>
        <v>12700</v>
      </c>
    </row>
    <row r="82" spans="1:6" ht="59.25" customHeight="1">
      <c r="A82" s="78" t="s">
        <v>39</v>
      </c>
      <c r="B82" s="67" t="s">
        <v>31</v>
      </c>
      <c r="C82" s="80" t="s">
        <v>319</v>
      </c>
      <c r="D82" s="69">
        <v>12700</v>
      </c>
      <c r="E82" s="82" t="s">
        <v>14</v>
      </c>
      <c r="F82" s="83">
        <f>D83</f>
        <v>12700</v>
      </c>
    </row>
    <row r="83" spans="1:6" ht="57.75" customHeight="1">
      <c r="A83" s="78" t="s">
        <v>40</v>
      </c>
      <c r="B83" s="67" t="s">
        <v>31</v>
      </c>
      <c r="C83" s="80" t="s">
        <v>320</v>
      </c>
      <c r="D83" s="69">
        <v>12700</v>
      </c>
      <c r="E83" s="82" t="s">
        <v>14</v>
      </c>
      <c r="F83" s="83">
        <f>D84</f>
        <v>12700</v>
      </c>
    </row>
    <row r="84" spans="1:6" ht="45">
      <c r="A84" s="78" t="s">
        <v>41</v>
      </c>
      <c r="B84" s="67" t="s">
        <v>31</v>
      </c>
      <c r="C84" s="80" t="s">
        <v>319</v>
      </c>
      <c r="D84" s="69">
        <v>12700</v>
      </c>
      <c r="E84" s="82" t="s">
        <v>14</v>
      </c>
      <c r="F84" s="83">
        <f>D84</f>
        <v>12700</v>
      </c>
    </row>
    <row r="85" spans="1:6" ht="30">
      <c r="A85" s="66" t="s">
        <v>224</v>
      </c>
      <c r="B85" s="67" t="s">
        <v>31</v>
      </c>
      <c r="C85" s="80" t="s">
        <v>321</v>
      </c>
      <c r="D85" s="81">
        <f>D87</f>
        <v>3000</v>
      </c>
      <c r="E85" s="70">
        <f>E86</f>
        <v>3000</v>
      </c>
      <c r="F85" s="71" t="s">
        <v>14</v>
      </c>
    </row>
    <row r="86" spans="1:6" ht="135">
      <c r="A86" s="66" t="s">
        <v>225</v>
      </c>
      <c r="B86" s="67" t="s">
        <v>31</v>
      </c>
      <c r="C86" s="80" t="s">
        <v>322</v>
      </c>
      <c r="D86" s="81">
        <f>D88</f>
        <v>3000</v>
      </c>
      <c r="E86" s="70">
        <f>E87</f>
        <v>3000</v>
      </c>
      <c r="F86" s="71" t="str">
        <f>F85</f>
        <v>-</v>
      </c>
    </row>
    <row r="87" spans="1:6" ht="45">
      <c r="A87" s="78" t="s">
        <v>39</v>
      </c>
      <c r="B87" s="79" t="s">
        <v>31</v>
      </c>
      <c r="C87" s="80" t="s">
        <v>323</v>
      </c>
      <c r="D87" s="81">
        <f>D88</f>
        <v>3000</v>
      </c>
      <c r="E87" s="82">
        <f>E88</f>
        <v>3000</v>
      </c>
      <c r="F87" s="83" t="str">
        <f>IF(OR(D87="-",E87&gt;=D87),"-",D87-IF(E87="-",0,E87))</f>
        <v>-</v>
      </c>
    </row>
    <row r="88" spans="1:6" ht="45">
      <c r="A88" s="78" t="s">
        <v>40</v>
      </c>
      <c r="B88" s="79" t="s">
        <v>31</v>
      </c>
      <c r="C88" s="80" t="s">
        <v>411</v>
      </c>
      <c r="D88" s="81">
        <f>D89</f>
        <v>3000</v>
      </c>
      <c r="E88" s="82">
        <f>E89</f>
        <v>3000</v>
      </c>
      <c r="F88" s="83" t="str">
        <f>IF(OR(D88="-",E88&gt;=D88),"-",D88-IF(E88="-",0,E88))</f>
        <v>-</v>
      </c>
    </row>
    <row r="89" spans="1:6" ht="45">
      <c r="A89" s="78" t="s">
        <v>41</v>
      </c>
      <c r="B89" s="79" t="s">
        <v>31</v>
      </c>
      <c r="C89" s="80" t="s">
        <v>324</v>
      </c>
      <c r="D89" s="95">
        <v>3000</v>
      </c>
      <c r="E89" s="82">
        <v>3000</v>
      </c>
      <c r="F89" s="83" t="str">
        <f>IF(OR(D89="-",E89&gt;=D89),"-",D89-IF(E89="-",0,E89))</f>
        <v>-</v>
      </c>
    </row>
    <row r="90" spans="1:6" ht="30">
      <c r="A90" s="66" t="s">
        <v>226</v>
      </c>
      <c r="B90" s="67" t="s">
        <v>31</v>
      </c>
      <c r="C90" s="80" t="s">
        <v>325</v>
      </c>
      <c r="D90" s="81">
        <f>D92</f>
        <v>2000</v>
      </c>
      <c r="E90" s="70">
        <f>E91</f>
        <v>2000</v>
      </c>
      <c r="F90" s="71" t="str">
        <f>F89</f>
        <v>-</v>
      </c>
    </row>
    <row r="91" spans="1:6" ht="135">
      <c r="A91" s="66" t="s">
        <v>227</v>
      </c>
      <c r="B91" s="67" t="s">
        <v>31</v>
      </c>
      <c r="C91" s="80" t="s">
        <v>326</v>
      </c>
      <c r="D91" s="81">
        <f>D93</f>
        <v>2000</v>
      </c>
      <c r="E91" s="70">
        <f>E92</f>
        <v>2000</v>
      </c>
      <c r="F91" s="71" t="str">
        <f>F90</f>
        <v>-</v>
      </c>
    </row>
    <row r="92" spans="1:6" ht="45">
      <c r="A92" s="78" t="s">
        <v>39</v>
      </c>
      <c r="B92" s="79" t="s">
        <v>31</v>
      </c>
      <c r="C92" s="80" t="s">
        <v>327</v>
      </c>
      <c r="D92" s="81">
        <f>D93</f>
        <v>2000</v>
      </c>
      <c r="E92" s="82">
        <f>E93</f>
        <v>2000</v>
      </c>
      <c r="F92" s="83" t="str">
        <f>IF(OR(D92="-",E92&gt;=D92),"-",D92-IF(E92="-",0,E92))</f>
        <v>-</v>
      </c>
    </row>
    <row r="93" spans="1:6" ht="45">
      <c r="A93" s="78" t="s">
        <v>40</v>
      </c>
      <c r="B93" s="79" t="s">
        <v>31</v>
      </c>
      <c r="C93" s="80" t="s">
        <v>328</v>
      </c>
      <c r="D93" s="81">
        <f>D94</f>
        <v>2000</v>
      </c>
      <c r="E93" s="82">
        <f>E94</f>
        <v>2000</v>
      </c>
      <c r="F93" s="83" t="str">
        <f>IF(OR(D93="-",E93&gt;=D93),"-",D93-IF(E93="-",0,E93))</f>
        <v>-</v>
      </c>
    </row>
    <row r="94" spans="1:6" ht="45">
      <c r="A94" s="78" t="s">
        <v>41</v>
      </c>
      <c r="B94" s="79" t="s">
        <v>31</v>
      </c>
      <c r="C94" s="80" t="s">
        <v>329</v>
      </c>
      <c r="D94" s="95">
        <v>2000</v>
      </c>
      <c r="E94" s="82">
        <v>2000</v>
      </c>
      <c r="F94" s="83" t="str">
        <f>IF(OR(D94="-",E94&gt;=D94),"-",D94-IF(E94="-",0,E94))</f>
        <v>-</v>
      </c>
    </row>
    <row r="95" spans="1:6" ht="22.5" customHeight="1">
      <c r="A95" s="66" t="s">
        <v>54</v>
      </c>
      <c r="B95" s="67" t="s">
        <v>31</v>
      </c>
      <c r="C95" s="68" t="s">
        <v>330</v>
      </c>
      <c r="D95" s="69">
        <f>D96</f>
        <v>3648442.8200000003</v>
      </c>
      <c r="E95" s="69">
        <f>E100+E111+E103</f>
        <v>1162114.8599999999</v>
      </c>
      <c r="F95" s="69">
        <f>D95-E95</f>
        <v>2486327.9600000004</v>
      </c>
    </row>
    <row r="96" spans="1:6" ht="27" customHeight="1">
      <c r="A96" s="66" t="s">
        <v>55</v>
      </c>
      <c r="B96" s="67" t="s">
        <v>31</v>
      </c>
      <c r="C96" s="68" t="s">
        <v>331</v>
      </c>
      <c r="D96" s="69">
        <f>D97</f>
        <v>3648442.8200000003</v>
      </c>
      <c r="E96" s="69">
        <f>E95</f>
        <v>1162114.8599999999</v>
      </c>
      <c r="F96" s="69">
        <f>F95</f>
        <v>2486327.9600000004</v>
      </c>
    </row>
    <row r="97" spans="1:6" ht="60" customHeight="1">
      <c r="A97" s="66" t="str">
        <f>'[1]117_2'!A125</f>
        <v>Муниципальная программа Киселевского сельского поселения "Развитие транспортной системы"</v>
      </c>
      <c r="B97" s="67" t="s">
        <v>31</v>
      </c>
      <c r="C97" s="80" t="s">
        <v>332</v>
      </c>
      <c r="D97" s="69">
        <f>D98</f>
        <v>3648442.8200000003</v>
      </c>
      <c r="E97" s="69">
        <f>E96</f>
        <v>1162114.8599999999</v>
      </c>
      <c r="F97" s="69">
        <f>F98</f>
        <v>2486327.9600000004</v>
      </c>
    </row>
    <row r="98" spans="1:6" ht="63" customHeight="1">
      <c r="A98" s="66" t="str">
        <f>'[1]117_2'!A126</f>
        <v>Подпрограмма «Развитие транспортной инфраструктуры Киселевского сельского поселения» </v>
      </c>
      <c r="B98" s="67" t="s">
        <v>31</v>
      </c>
      <c r="C98" s="80" t="s">
        <v>333</v>
      </c>
      <c r="D98" s="69">
        <f>D99+D108+D111+D103</f>
        <v>3648442.8200000003</v>
      </c>
      <c r="E98" s="82">
        <f>E97</f>
        <v>1162114.8599999999</v>
      </c>
      <c r="F98" s="83">
        <f>IF(OR(D98="-",E98&gt;=D98),"-",D98-IF(E98="-",0,E98))</f>
        <v>2486327.9600000004</v>
      </c>
    </row>
    <row r="99" spans="1:6" ht="166.5" customHeight="1">
      <c r="A99" s="66" t="s">
        <v>213</v>
      </c>
      <c r="B99" s="67" t="s">
        <v>31</v>
      </c>
      <c r="C99" s="80" t="s">
        <v>334</v>
      </c>
      <c r="D99" s="69">
        <f>D100</f>
        <v>1539621.41</v>
      </c>
      <c r="E99" s="70">
        <f>E100</f>
        <v>987671.8</v>
      </c>
      <c r="F99" s="71">
        <f>D99-E99</f>
        <v>551949.6099999999</v>
      </c>
    </row>
    <row r="100" spans="1:6" ht="63.75" customHeight="1">
      <c r="A100" s="78" t="s">
        <v>39</v>
      </c>
      <c r="B100" s="79" t="s">
        <v>31</v>
      </c>
      <c r="C100" s="80" t="s">
        <v>408</v>
      </c>
      <c r="D100" s="69">
        <f>D101</f>
        <v>1539621.41</v>
      </c>
      <c r="E100" s="82">
        <f>E102</f>
        <v>987671.8</v>
      </c>
      <c r="F100" s="83">
        <f>IF(OR(D100="-",E100&gt;=D100),"-",D100-IF(E100="-",0,E100))</f>
        <v>551949.6099999999</v>
      </c>
    </row>
    <row r="101" spans="1:6" ht="60" customHeight="1">
      <c r="A101" s="78" t="s">
        <v>40</v>
      </c>
      <c r="B101" s="79" t="s">
        <v>31</v>
      </c>
      <c r="C101" s="80" t="s">
        <v>335</v>
      </c>
      <c r="D101" s="69">
        <f>D102</f>
        <v>1539621.41</v>
      </c>
      <c r="E101" s="82">
        <f>E102</f>
        <v>987671.8</v>
      </c>
      <c r="F101" s="83">
        <f>IF(OR(D101="-",E101&gt;=D101),"-",D101-IF(E101="-",0,E101))</f>
        <v>551949.6099999999</v>
      </c>
    </row>
    <row r="102" spans="1:6" ht="66" customHeight="1">
      <c r="A102" s="78" t="s">
        <v>41</v>
      </c>
      <c r="B102" s="79" t="s">
        <v>31</v>
      </c>
      <c r="C102" s="80" t="s">
        <v>336</v>
      </c>
      <c r="D102" s="69">
        <v>1539621.41</v>
      </c>
      <c r="E102" s="94">
        <v>987671.8</v>
      </c>
      <c r="F102" s="83">
        <f>IF(OR(D102="-",E102&gt;=D102),"-",D102-IF(E102="-",0,E102))</f>
        <v>551949.6099999999</v>
      </c>
    </row>
    <row r="103" spans="1:6" ht="171" customHeight="1">
      <c r="A103" s="66" t="s">
        <v>203</v>
      </c>
      <c r="B103" s="79" t="s">
        <v>31</v>
      </c>
      <c r="C103" s="80" t="s">
        <v>344</v>
      </c>
      <c r="D103" s="69">
        <v>395600</v>
      </c>
      <c r="E103" s="70">
        <f>E104</f>
        <v>29521.65</v>
      </c>
      <c r="F103" s="71">
        <f>D103</f>
        <v>395600</v>
      </c>
    </row>
    <row r="104" spans="1:6" ht="66" customHeight="1">
      <c r="A104" s="78" t="s">
        <v>39</v>
      </c>
      <c r="B104" s="79" t="s">
        <v>31</v>
      </c>
      <c r="C104" s="80" t="s">
        <v>409</v>
      </c>
      <c r="D104" s="69">
        <v>395600</v>
      </c>
      <c r="E104" s="70">
        <f>E105</f>
        <v>29521.65</v>
      </c>
      <c r="F104" s="71">
        <f>F103</f>
        <v>395600</v>
      </c>
    </row>
    <row r="105" spans="1:6" ht="51.75" customHeight="1">
      <c r="A105" s="78" t="s">
        <v>40</v>
      </c>
      <c r="B105" s="79" t="s">
        <v>31</v>
      </c>
      <c r="C105" s="80" t="s">
        <v>410</v>
      </c>
      <c r="D105" s="69">
        <v>395600</v>
      </c>
      <c r="E105" s="70">
        <f>E106</f>
        <v>29521.65</v>
      </c>
      <c r="F105" s="71">
        <f>F104</f>
        <v>395600</v>
      </c>
    </row>
    <row r="106" spans="1:6" ht="51.75" customHeight="1">
      <c r="A106" s="78" t="s">
        <v>41</v>
      </c>
      <c r="B106" s="79" t="s">
        <v>31</v>
      </c>
      <c r="C106" s="80" t="s">
        <v>345</v>
      </c>
      <c r="D106" s="69">
        <v>395600</v>
      </c>
      <c r="E106" s="108">
        <v>29521.65</v>
      </c>
      <c r="F106" s="71">
        <f>F105</f>
        <v>395600</v>
      </c>
    </row>
    <row r="107" spans="1:6" ht="198" customHeight="1">
      <c r="A107" s="78" t="s">
        <v>214</v>
      </c>
      <c r="B107" s="79" t="s">
        <v>31</v>
      </c>
      <c r="C107" s="80" t="s">
        <v>340</v>
      </c>
      <c r="D107" s="69">
        <v>1568300</v>
      </c>
      <c r="E107" s="70" t="str">
        <f>E108</f>
        <v>-</v>
      </c>
      <c r="F107" s="71">
        <f>D107</f>
        <v>1568300</v>
      </c>
    </row>
    <row r="108" spans="1:6" ht="48" customHeight="1">
      <c r="A108" s="78" t="s">
        <v>39</v>
      </c>
      <c r="B108" s="79" t="s">
        <v>31</v>
      </c>
      <c r="C108" s="80" t="s">
        <v>341</v>
      </c>
      <c r="D108" s="69">
        <v>1568300</v>
      </c>
      <c r="E108" s="70" t="str">
        <f>E109</f>
        <v>-</v>
      </c>
      <c r="F108" s="71">
        <f>F107</f>
        <v>1568300</v>
      </c>
    </row>
    <row r="109" spans="1:6" ht="59.25" customHeight="1">
      <c r="A109" s="78" t="s">
        <v>40</v>
      </c>
      <c r="B109" s="79" t="s">
        <v>31</v>
      </c>
      <c r="C109" s="80" t="s">
        <v>342</v>
      </c>
      <c r="D109" s="69">
        <v>1568300</v>
      </c>
      <c r="E109" s="70" t="s">
        <v>14</v>
      </c>
      <c r="F109" s="71">
        <f>F108</f>
        <v>1568300</v>
      </c>
    </row>
    <row r="110" spans="1:6" ht="52.5" customHeight="1">
      <c r="A110" s="78" t="s">
        <v>41</v>
      </c>
      <c r="B110" s="79" t="s">
        <v>31</v>
      </c>
      <c r="C110" s="80" t="s">
        <v>343</v>
      </c>
      <c r="D110" s="69">
        <v>1568300</v>
      </c>
      <c r="E110" s="70" t="s">
        <v>14</v>
      </c>
      <c r="F110" s="71">
        <f>F109</f>
        <v>1568300</v>
      </c>
    </row>
    <row r="111" spans="1:6" ht="192" customHeight="1">
      <c r="A111" s="66" t="s">
        <v>237</v>
      </c>
      <c r="B111" s="67" t="s">
        <v>31</v>
      </c>
      <c r="C111" s="80" t="s">
        <v>337</v>
      </c>
      <c r="D111" s="69">
        <f>D112</f>
        <v>144921.41</v>
      </c>
      <c r="E111" s="70">
        <f>E112</f>
        <v>144921.41</v>
      </c>
      <c r="F111" s="71" t="s">
        <v>14</v>
      </c>
    </row>
    <row r="112" spans="1:6" ht="69" customHeight="1">
      <c r="A112" s="78" t="s">
        <v>238</v>
      </c>
      <c r="B112" s="79" t="s">
        <v>31</v>
      </c>
      <c r="C112" s="80" t="s">
        <v>338</v>
      </c>
      <c r="D112" s="69">
        <f>D113</f>
        <v>144921.41</v>
      </c>
      <c r="E112" s="82">
        <f>E113</f>
        <v>144921.41</v>
      </c>
      <c r="F112" s="83" t="str">
        <f>IF(OR(D112="-",E112&gt;=D112),"-",D112-IF(E112="-",0,E112))</f>
        <v>-</v>
      </c>
    </row>
    <row r="113" spans="1:6" ht="62.25" customHeight="1">
      <c r="A113" s="78" t="s">
        <v>239</v>
      </c>
      <c r="B113" s="79" t="s">
        <v>31</v>
      </c>
      <c r="C113" s="80" t="s">
        <v>339</v>
      </c>
      <c r="D113" s="96">
        <v>144921.41</v>
      </c>
      <c r="E113" s="94">
        <v>144921.41</v>
      </c>
      <c r="F113" s="83" t="str">
        <f>IF(OR(D113="-",E113&gt;=D113),"-",D113-IF(E113="-",0,E113))</f>
        <v>-</v>
      </c>
    </row>
    <row r="114" spans="1:6" ht="50.25" customHeight="1">
      <c r="A114" s="66" t="s">
        <v>56</v>
      </c>
      <c r="B114" s="67" t="s">
        <v>31</v>
      </c>
      <c r="C114" s="68" t="s">
        <v>346</v>
      </c>
      <c r="D114" s="69">
        <f>D115+D135+D126</f>
        <v>5296849</v>
      </c>
      <c r="E114" s="70">
        <f>E135+E115+E126</f>
        <v>1562834.2500000002</v>
      </c>
      <c r="F114" s="71">
        <f>D114-E114</f>
        <v>3734014.75</v>
      </c>
    </row>
    <row r="115" spans="1:6" ht="39" customHeight="1">
      <c r="A115" s="66" t="s">
        <v>228</v>
      </c>
      <c r="B115" s="67" t="s">
        <v>31</v>
      </c>
      <c r="C115" s="68" t="s">
        <v>347</v>
      </c>
      <c r="D115" s="69">
        <f>D117</f>
        <v>2819800</v>
      </c>
      <c r="E115" s="70">
        <f aca="true" t="shared" si="4" ref="E115:F118">E116</f>
        <v>25441.28</v>
      </c>
      <c r="F115" s="71">
        <f t="shared" si="4"/>
        <v>2794358.72</v>
      </c>
    </row>
    <row r="116" spans="1:6" ht="81" customHeight="1">
      <c r="A116" s="66" t="s">
        <v>229</v>
      </c>
      <c r="B116" s="67" t="s">
        <v>31</v>
      </c>
      <c r="C116" s="80" t="s">
        <v>348</v>
      </c>
      <c r="D116" s="69">
        <f>D117</f>
        <v>2819800</v>
      </c>
      <c r="E116" s="70">
        <f t="shared" si="4"/>
        <v>25441.28</v>
      </c>
      <c r="F116" s="71">
        <f t="shared" si="4"/>
        <v>2794358.72</v>
      </c>
    </row>
    <row r="117" spans="1:6" ht="58.5" customHeight="1">
      <c r="A117" s="66" t="s">
        <v>230</v>
      </c>
      <c r="B117" s="79" t="s">
        <v>31</v>
      </c>
      <c r="C117" s="80" t="s">
        <v>349</v>
      </c>
      <c r="D117" s="69">
        <f>D118+D122</f>
        <v>2819800</v>
      </c>
      <c r="E117" s="70">
        <f t="shared" si="4"/>
        <v>25441.28</v>
      </c>
      <c r="F117" s="71">
        <f>D117-E117</f>
        <v>2794358.72</v>
      </c>
    </row>
    <row r="118" spans="1:6" ht="148.5" customHeight="1">
      <c r="A118" s="66" t="s">
        <v>231</v>
      </c>
      <c r="B118" s="79" t="s">
        <v>31</v>
      </c>
      <c r="C118" s="80" t="s">
        <v>350</v>
      </c>
      <c r="D118" s="81">
        <f>D119</f>
        <v>30000</v>
      </c>
      <c r="E118" s="82">
        <f t="shared" si="4"/>
        <v>25441.28</v>
      </c>
      <c r="F118" s="71">
        <f t="shared" si="4"/>
        <v>4558.720000000001</v>
      </c>
    </row>
    <row r="119" spans="1:6" ht="50.25" customHeight="1">
      <c r="A119" s="78" t="s">
        <v>39</v>
      </c>
      <c r="B119" s="79" t="s">
        <v>31</v>
      </c>
      <c r="C119" s="80" t="s">
        <v>351</v>
      </c>
      <c r="D119" s="81">
        <f>D120</f>
        <v>30000</v>
      </c>
      <c r="E119" s="82">
        <f>E121</f>
        <v>25441.28</v>
      </c>
      <c r="F119" s="71">
        <f>F120</f>
        <v>4558.720000000001</v>
      </c>
    </row>
    <row r="120" spans="1:6" ht="50.25" customHeight="1">
      <c r="A120" s="78" t="s">
        <v>40</v>
      </c>
      <c r="B120" s="79" t="s">
        <v>31</v>
      </c>
      <c r="C120" s="80" t="s">
        <v>355</v>
      </c>
      <c r="D120" s="81">
        <f>D121</f>
        <v>30000</v>
      </c>
      <c r="E120" s="82">
        <f>E121</f>
        <v>25441.28</v>
      </c>
      <c r="F120" s="71">
        <f>F121</f>
        <v>4558.720000000001</v>
      </c>
    </row>
    <row r="121" spans="1:6" ht="50.25" customHeight="1">
      <c r="A121" s="78" t="s">
        <v>41</v>
      </c>
      <c r="B121" s="79" t="s">
        <v>31</v>
      </c>
      <c r="C121" s="80" t="s">
        <v>356</v>
      </c>
      <c r="D121" s="95">
        <v>30000</v>
      </c>
      <c r="E121" s="94">
        <v>25441.28</v>
      </c>
      <c r="F121" s="71">
        <f>D121-E121</f>
        <v>4558.720000000001</v>
      </c>
    </row>
    <row r="122" spans="1:6" ht="203.25" customHeight="1">
      <c r="A122" s="66" t="s">
        <v>435</v>
      </c>
      <c r="B122" s="79" t="s">
        <v>31</v>
      </c>
      <c r="C122" s="80" t="s">
        <v>431</v>
      </c>
      <c r="D122" s="81">
        <f>D123</f>
        <v>2789800</v>
      </c>
      <c r="E122" s="82" t="str">
        <f>E123</f>
        <v>-</v>
      </c>
      <c r="F122" s="71">
        <f>F123</f>
        <v>2789800</v>
      </c>
    </row>
    <row r="123" spans="1:6" ht="50.25" customHeight="1">
      <c r="A123" s="78" t="s">
        <v>39</v>
      </c>
      <c r="B123" s="79" t="s">
        <v>31</v>
      </c>
      <c r="C123" s="80" t="s">
        <v>432</v>
      </c>
      <c r="D123" s="81">
        <f>D124</f>
        <v>2789800</v>
      </c>
      <c r="E123" s="82" t="str">
        <f>E125</f>
        <v>-</v>
      </c>
      <c r="F123" s="71">
        <f>F124</f>
        <v>2789800</v>
      </c>
    </row>
    <row r="124" spans="1:6" ht="50.25" customHeight="1">
      <c r="A124" s="78" t="s">
        <v>40</v>
      </c>
      <c r="B124" s="79" t="s">
        <v>31</v>
      </c>
      <c r="C124" s="80" t="s">
        <v>433</v>
      </c>
      <c r="D124" s="81">
        <f>D125</f>
        <v>2789800</v>
      </c>
      <c r="E124" s="82" t="str">
        <f>E125</f>
        <v>-</v>
      </c>
      <c r="F124" s="71">
        <f>F125</f>
        <v>2789800</v>
      </c>
    </row>
    <row r="125" spans="1:6" ht="50.25" customHeight="1">
      <c r="A125" s="78" t="s">
        <v>41</v>
      </c>
      <c r="B125" s="79" t="s">
        <v>31</v>
      </c>
      <c r="C125" s="80" t="s">
        <v>434</v>
      </c>
      <c r="D125" s="95">
        <v>2789800</v>
      </c>
      <c r="E125" s="94" t="s">
        <v>14</v>
      </c>
      <c r="F125" s="71">
        <f>D125</f>
        <v>2789800</v>
      </c>
    </row>
    <row r="126" spans="1:6" ht="84.75" customHeight="1">
      <c r="A126" s="97" t="s">
        <v>240</v>
      </c>
      <c r="B126" s="101" t="s">
        <v>31</v>
      </c>
      <c r="C126" s="99" t="s">
        <v>241</v>
      </c>
      <c r="D126" s="69">
        <f>D127</f>
        <v>347049</v>
      </c>
      <c r="E126" s="98">
        <f>E127</f>
        <v>182996.04</v>
      </c>
      <c r="F126" s="71">
        <f>D126-E126</f>
        <v>164052.96</v>
      </c>
    </row>
    <row r="127" spans="1:6" ht="50.25" customHeight="1">
      <c r="A127" s="97" t="s">
        <v>242</v>
      </c>
      <c r="B127" s="101" t="s">
        <v>31</v>
      </c>
      <c r="C127" s="99" t="s">
        <v>243</v>
      </c>
      <c r="D127" s="69">
        <f>D128+D132</f>
        <v>347049</v>
      </c>
      <c r="E127" s="98">
        <f>E128+E132</f>
        <v>182996.04</v>
      </c>
      <c r="F127" s="71">
        <f>F126</f>
        <v>164052.96</v>
      </c>
    </row>
    <row r="128" spans="1:6" ht="50.25" customHeight="1">
      <c r="A128" s="97" t="s">
        <v>244</v>
      </c>
      <c r="B128" s="101" t="s">
        <v>31</v>
      </c>
      <c r="C128" s="100" t="s">
        <v>426</v>
      </c>
      <c r="D128" s="69">
        <f aca="true" t="shared" si="5" ref="D128:E130">D129</f>
        <v>331100</v>
      </c>
      <c r="E128" s="98">
        <f t="shared" si="5"/>
        <v>182581.09</v>
      </c>
      <c r="F128" s="71">
        <f>D128-E128</f>
        <v>148518.91</v>
      </c>
    </row>
    <row r="129" spans="1:6" ht="50.25" customHeight="1">
      <c r="A129" s="97" t="s">
        <v>245</v>
      </c>
      <c r="B129" s="101" t="s">
        <v>31</v>
      </c>
      <c r="C129" s="104" t="s">
        <v>425</v>
      </c>
      <c r="D129" s="69">
        <f t="shared" si="5"/>
        <v>331100</v>
      </c>
      <c r="E129" s="98">
        <f t="shared" si="5"/>
        <v>182581.09</v>
      </c>
      <c r="F129" s="71">
        <f>F130</f>
        <v>148518.91</v>
      </c>
    </row>
    <row r="130" spans="1:6" ht="50.25" customHeight="1">
      <c r="A130" s="97" t="s">
        <v>246</v>
      </c>
      <c r="B130" s="101" t="s">
        <v>31</v>
      </c>
      <c r="C130" s="104" t="s">
        <v>423</v>
      </c>
      <c r="D130" s="69">
        <f t="shared" si="5"/>
        <v>331100</v>
      </c>
      <c r="E130" s="98">
        <f t="shared" si="5"/>
        <v>182581.09</v>
      </c>
      <c r="F130" s="71">
        <f>F131</f>
        <v>148518.91</v>
      </c>
    </row>
    <row r="131" spans="1:6" ht="50.25" customHeight="1">
      <c r="A131" s="97" t="s">
        <v>41</v>
      </c>
      <c r="B131" s="101">
        <v>200</v>
      </c>
      <c r="C131" s="104" t="s">
        <v>424</v>
      </c>
      <c r="D131" s="69">
        <v>331100</v>
      </c>
      <c r="E131" s="107">
        <v>182581.09</v>
      </c>
      <c r="F131" s="71">
        <f>D131-E131</f>
        <v>148518.91</v>
      </c>
    </row>
    <row r="132" spans="1:6" ht="50.25" customHeight="1">
      <c r="A132" s="97" t="s">
        <v>247</v>
      </c>
      <c r="B132" s="101">
        <v>200</v>
      </c>
      <c r="C132" s="104" t="s">
        <v>251</v>
      </c>
      <c r="D132" s="69">
        <f aca="true" t="shared" si="6" ref="D132:F133">D133</f>
        <v>15949</v>
      </c>
      <c r="E132" s="98">
        <f t="shared" si="6"/>
        <v>414.95</v>
      </c>
      <c r="F132" s="71">
        <f t="shared" si="6"/>
        <v>15534.05</v>
      </c>
    </row>
    <row r="133" spans="1:6" ht="50.25" customHeight="1">
      <c r="A133" s="97" t="s">
        <v>42</v>
      </c>
      <c r="B133" s="101">
        <v>200</v>
      </c>
      <c r="C133" s="104" t="s">
        <v>250</v>
      </c>
      <c r="D133" s="69">
        <f t="shared" si="6"/>
        <v>15949</v>
      </c>
      <c r="E133" s="98">
        <f t="shared" si="6"/>
        <v>414.95</v>
      </c>
      <c r="F133" s="71">
        <f t="shared" si="6"/>
        <v>15534.05</v>
      </c>
    </row>
    <row r="134" spans="1:6" ht="50.25" customHeight="1">
      <c r="A134" s="97" t="s">
        <v>248</v>
      </c>
      <c r="B134" s="101">
        <v>200</v>
      </c>
      <c r="C134" s="104" t="s">
        <v>249</v>
      </c>
      <c r="D134" s="69">
        <v>15949</v>
      </c>
      <c r="E134" s="107">
        <v>414.95</v>
      </c>
      <c r="F134" s="71">
        <f>D134-E134</f>
        <v>15534.05</v>
      </c>
    </row>
    <row r="135" spans="1:6" ht="24" customHeight="1">
      <c r="A135" s="66" t="s">
        <v>57</v>
      </c>
      <c r="B135" s="67" t="s">
        <v>31</v>
      </c>
      <c r="C135" s="68" t="s">
        <v>352</v>
      </c>
      <c r="D135" s="69">
        <f>D137</f>
        <v>2130000</v>
      </c>
      <c r="E135" s="70">
        <f>E136</f>
        <v>1354396.9300000002</v>
      </c>
      <c r="F135" s="71">
        <f>IF(OR(D135="-",E135&gt;=D135),"-",D135-IF(E135="-",0,E135))</f>
        <v>775603.0699999998</v>
      </c>
    </row>
    <row r="136" spans="1:6" ht="82.5" customHeight="1">
      <c r="A136" s="66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36" s="67" t="s">
        <v>31</v>
      </c>
      <c r="C136" s="80" t="s">
        <v>353</v>
      </c>
      <c r="D136" s="69">
        <f>D135</f>
        <v>2130000</v>
      </c>
      <c r="E136" s="70">
        <f>E137</f>
        <v>1354396.9300000002</v>
      </c>
      <c r="F136" s="71">
        <f>D136-E136</f>
        <v>775603.0699999998</v>
      </c>
    </row>
    <row r="137" spans="1:6" ht="61.5" customHeight="1">
      <c r="A137" s="66" t="str">
        <f>'[1]117_2'!A180</f>
        <v>Подпрограмма «Благоустройство территории Киселевского сельского поселения» </v>
      </c>
      <c r="B137" s="79" t="s">
        <v>31</v>
      </c>
      <c r="C137" s="80" t="s">
        <v>354</v>
      </c>
      <c r="D137" s="69">
        <f>D138+D142+D146</f>
        <v>2130000</v>
      </c>
      <c r="E137" s="70">
        <f>E138+E143+E146</f>
        <v>1354396.9300000002</v>
      </c>
      <c r="F137" s="71">
        <f>F136</f>
        <v>775603.0699999998</v>
      </c>
    </row>
    <row r="138" spans="1:6" ht="167.25" customHeight="1">
      <c r="A138" s="66" t="s">
        <v>215</v>
      </c>
      <c r="B138" s="79" t="s">
        <v>31</v>
      </c>
      <c r="C138" s="80" t="s">
        <v>357</v>
      </c>
      <c r="D138" s="81">
        <f>D139</f>
        <v>1450000</v>
      </c>
      <c r="E138" s="82">
        <f>E139</f>
        <v>897709</v>
      </c>
      <c r="F138" s="83">
        <f aca="true" t="shared" si="7" ref="F138:F149">IF(OR(D138="-",E138&gt;=D138),"-",D138-IF(E138="-",0,E138))</f>
        <v>552291</v>
      </c>
    </row>
    <row r="139" spans="1:6" ht="60" customHeight="1">
      <c r="A139" s="78" t="s">
        <v>39</v>
      </c>
      <c r="B139" s="79" t="s">
        <v>31</v>
      </c>
      <c r="C139" s="80" t="s">
        <v>358</v>
      </c>
      <c r="D139" s="81">
        <f>D140</f>
        <v>1450000</v>
      </c>
      <c r="E139" s="82">
        <f>E141</f>
        <v>897709</v>
      </c>
      <c r="F139" s="83">
        <f t="shared" si="7"/>
        <v>552291</v>
      </c>
    </row>
    <row r="140" spans="1:6" ht="45">
      <c r="A140" s="78" t="s">
        <v>40</v>
      </c>
      <c r="B140" s="79" t="s">
        <v>31</v>
      </c>
      <c r="C140" s="80" t="s">
        <v>359</v>
      </c>
      <c r="D140" s="81">
        <f>D141</f>
        <v>1450000</v>
      </c>
      <c r="E140" s="82">
        <f>E141</f>
        <v>897709</v>
      </c>
      <c r="F140" s="83">
        <f t="shared" si="7"/>
        <v>552291</v>
      </c>
    </row>
    <row r="141" spans="1:6" ht="75" customHeight="1">
      <c r="A141" s="78" t="s">
        <v>41</v>
      </c>
      <c r="B141" s="79" t="s">
        <v>31</v>
      </c>
      <c r="C141" s="80" t="s">
        <v>360</v>
      </c>
      <c r="D141" s="81">
        <v>1450000</v>
      </c>
      <c r="E141" s="94">
        <v>897709</v>
      </c>
      <c r="F141" s="83">
        <f t="shared" si="7"/>
        <v>552291</v>
      </c>
    </row>
    <row r="142" spans="1:6" ht="189" customHeight="1">
      <c r="A142" s="66" t="s">
        <v>216</v>
      </c>
      <c r="B142" s="79" t="s">
        <v>31</v>
      </c>
      <c r="C142" s="80" t="s">
        <v>361</v>
      </c>
      <c r="D142" s="105">
        <f>D144</f>
        <v>110000</v>
      </c>
      <c r="E142" s="82">
        <f>E143</f>
        <v>32918.9</v>
      </c>
      <c r="F142" s="83">
        <f>IF(OR(D142="-",E142&gt;=D142),"-",D142-IF(E142="-",0,E142))</f>
        <v>77081.1</v>
      </c>
    </row>
    <row r="143" spans="1:6" ht="72" customHeight="1">
      <c r="A143" s="78" t="s">
        <v>39</v>
      </c>
      <c r="B143" s="79" t="s">
        <v>31</v>
      </c>
      <c r="C143" s="80" t="s">
        <v>361</v>
      </c>
      <c r="D143" s="105">
        <f>D145</f>
        <v>110000</v>
      </c>
      <c r="E143" s="82">
        <f>E144</f>
        <v>32918.9</v>
      </c>
      <c r="F143" s="83">
        <f>IF(OR(D143="-",E143&gt;=D143),"-",D143-IF(E143="-",0,E143))</f>
        <v>77081.1</v>
      </c>
    </row>
    <row r="144" spans="1:6" ht="45">
      <c r="A144" s="78" t="s">
        <v>40</v>
      </c>
      <c r="B144" s="79" t="s">
        <v>31</v>
      </c>
      <c r="C144" s="80" t="s">
        <v>362</v>
      </c>
      <c r="D144" s="69">
        <v>110000</v>
      </c>
      <c r="E144" s="82">
        <f>E145</f>
        <v>32918.9</v>
      </c>
      <c r="F144" s="83">
        <f t="shared" si="7"/>
        <v>77081.1</v>
      </c>
    </row>
    <row r="145" spans="1:6" ht="78.75" customHeight="1">
      <c r="A145" s="78" t="s">
        <v>41</v>
      </c>
      <c r="B145" s="79" t="s">
        <v>31</v>
      </c>
      <c r="C145" s="80" t="s">
        <v>363</v>
      </c>
      <c r="D145" s="69">
        <v>110000</v>
      </c>
      <c r="E145" s="94">
        <v>32918.9</v>
      </c>
      <c r="F145" s="83">
        <f t="shared" si="7"/>
        <v>77081.1</v>
      </c>
    </row>
    <row r="146" spans="1:6" ht="174.75" customHeight="1">
      <c r="A146" s="66" t="s">
        <v>217</v>
      </c>
      <c r="B146" s="79" t="s">
        <v>31</v>
      </c>
      <c r="C146" s="80" t="s">
        <v>364</v>
      </c>
      <c r="D146" s="69">
        <f aca="true" t="shared" si="8" ref="D146:E148">D147</f>
        <v>570000</v>
      </c>
      <c r="E146" s="82">
        <f>E147</f>
        <v>423769.03</v>
      </c>
      <c r="F146" s="83">
        <f t="shared" si="7"/>
        <v>146230.96999999997</v>
      </c>
    </row>
    <row r="147" spans="1:6" ht="70.5" customHeight="1">
      <c r="A147" s="78" t="s">
        <v>39</v>
      </c>
      <c r="B147" s="79" t="s">
        <v>31</v>
      </c>
      <c r="C147" s="80" t="s">
        <v>365</v>
      </c>
      <c r="D147" s="69">
        <f t="shared" si="8"/>
        <v>570000</v>
      </c>
      <c r="E147" s="82">
        <f t="shared" si="8"/>
        <v>423769.03</v>
      </c>
      <c r="F147" s="83">
        <f t="shared" si="7"/>
        <v>146230.96999999997</v>
      </c>
    </row>
    <row r="148" spans="1:6" ht="45" customHeight="1">
      <c r="A148" s="78" t="s">
        <v>40</v>
      </c>
      <c r="B148" s="79" t="s">
        <v>31</v>
      </c>
      <c r="C148" s="80" t="s">
        <v>366</v>
      </c>
      <c r="D148" s="69">
        <f t="shared" si="8"/>
        <v>570000</v>
      </c>
      <c r="E148" s="82">
        <f t="shared" si="8"/>
        <v>423769.03</v>
      </c>
      <c r="F148" s="83">
        <f t="shared" si="7"/>
        <v>146230.96999999997</v>
      </c>
    </row>
    <row r="149" spans="1:6" ht="63" customHeight="1">
      <c r="A149" s="78" t="s">
        <v>41</v>
      </c>
      <c r="B149" s="79" t="s">
        <v>31</v>
      </c>
      <c r="C149" s="80" t="s">
        <v>367</v>
      </c>
      <c r="D149" s="69">
        <v>570000</v>
      </c>
      <c r="E149" s="94">
        <v>423769.03</v>
      </c>
      <c r="F149" s="83">
        <f t="shared" si="7"/>
        <v>146230.96999999997</v>
      </c>
    </row>
    <row r="150" spans="1:6" ht="23.25" customHeight="1">
      <c r="A150" s="66" t="s">
        <v>58</v>
      </c>
      <c r="B150" s="67" t="s">
        <v>31</v>
      </c>
      <c r="C150" s="68" t="s">
        <v>368</v>
      </c>
      <c r="D150" s="69">
        <v>13400</v>
      </c>
      <c r="E150" s="70">
        <f>E151</f>
        <v>9500</v>
      </c>
      <c r="F150" s="71">
        <f aca="true" t="shared" si="9" ref="F150:F159">IF(OR(D150="-",E150&gt;=D150),"-",D150-IF(E150="-",0,E150))</f>
        <v>3900</v>
      </c>
    </row>
    <row r="151" spans="1:6" ht="57" customHeight="1">
      <c r="A151" s="66" t="s">
        <v>59</v>
      </c>
      <c r="B151" s="67" t="s">
        <v>31</v>
      </c>
      <c r="C151" s="68" t="s">
        <v>369</v>
      </c>
      <c r="D151" s="69">
        <v>13400</v>
      </c>
      <c r="E151" s="70">
        <f>E152</f>
        <v>9500</v>
      </c>
      <c r="F151" s="71">
        <f t="shared" si="9"/>
        <v>3900</v>
      </c>
    </row>
    <row r="152" spans="1:6" ht="54.75" customHeight="1">
      <c r="A152" s="66" t="s">
        <v>218</v>
      </c>
      <c r="B152" s="67" t="s">
        <v>31</v>
      </c>
      <c r="C152" s="80" t="s">
        <v>370</v>
      </c>
      <c r="D152" s="81">
        <v>13400</v>
      </c>
      <c r="E152" s="82">
        <f>E153</f>
        <v>9500</v>
      </c>
      <c r="F152" s="83">
        <f t="shared" si="9"/>
        <v>3900</v>
      </c>
    </row>
    <row r="153" spans="1:6" ht="78" customHeight="1">
      <c r="A153" s="66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53" s="67" t="s">
        <v>31</v>
      </c>
      <c r="C153" s="80" t="s">
        <v>371</v>
      </c>
      <c r="D153" s="81">
        <v>13400</v>
      </c>
      <c r="E153" s="82">
        <f>E154</f>
        <v>9500</v>
      </c>
      <c r="F153" s="83">
        <f t="shared" si="9"/>
        <v>3900</v>
      </c>
    </row>
    <row r="154" spans="1:6" ht="166.5" customHeight="1">
      <c r="A154" s="66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54" s="67" t="s">
        <v>31</v>
      </c>
      <c r="C154" s="80" t="s">
        <v>372</v>
      </c>
      <c r="D154" s="81">
        <v>13400</v>
      </c>
      <c r="E154" s="82">
        <f>E155</f>
        <v>9500</v>
      </c>
      <c r="F154" s="83">
        <f t="shared" si="9"/>
        <v>3900</v>
      </c>
    </row>
    <row r="155" spans="1:6" ht="41.25" customHeight="1">
      <c r="A155" s="78" t="s">
        <v>39</v>
      </c>
      <c r="B155" s="79" t="s">
        <v>31</v>
      </c>
      <c r="C155" s="80" t="s">
        <v>373</v>
      </c>
      <c r="D155" s="81">
        <v>13400</v>
      </c>
      <c r="E155" s="82">
        <f>E157</f>
        <v>9500</v>
      </c>
      <c r="F155" s="83">
        <f t="shared" si="9"/>
        <v>3900</v>
      </c>
    </row>
    <row r="156" spans="1:6" ht="80.25" customHeight="1">
      <c r="A156" s="78" t="s">
        <v>40</v>
      </c>
      <c r="B156" s="79" t="s">
        <v>31</v>
      </c>
      <c r="C156" s="80" t="s">
        <v>374</v>
      </c>
      <c r="D156" s="81">
        <v>13400</v>
      </c>
      <c r="E156" s="82">
        <f>E157</f>
        <v>9500</v>
      </c>
      <c r="F156" s="83">
        <f t="shared" si="9"/>
        <v>3900</v>
      </c>
    </row>
    <row r="157" spans="1:6" ht="53.25" customHeight="1">
      <c r="A157" s="78" t="s">
        <v>41</v>
      </c>
      <c r="B157" s="79" t="s">
        <v>31</v>
      </c>
      <c r="C157" s="80" t="s">
        <v>375</v>
      </c>
      <c r="D157" s="81">
        <v>13400</v>
      </c>
      <c r="E157" s="94">
        <v>9500</v>
      </c>
      <c r="F157" s="83">
        <f t="shared" si="9"/>
        <v>3900</v>
      </c>
    </row>
    <row r="158" spans="1:6" ht="15">
      <c r="A158" s="66" t="s">
        <v>60</v>
      </c>
      <c r="B158" s="67" t="s">
        <v>31</v>
      </c>
      <c r="C158" s="68" t="s">
        <v>376</v>
      </c>
      <c r="D158" s="69">
        <f aca="true" t="shared" si="10" ref="D158:E160">D159</f>
        <v>6383600</v>
      </c>
      <c r="E158" s="70">
        <f t="shared" si="10"/>
        <v>4047503.8</v>
      </c>
      <c r="F158" s="71">
        <f t="shared" si="9"/>
        <v>2336096.2</v>
      </c>
    </row>
    <row r="159" spans="1:6" ht="26.25" customHeight="1">
      <c r="A159" s="66" t="s">
        <v>64</v>
      </c>
      <c r="B159" s="67" t="s">
        <v>31</v>
      </c>
      <c r="C159" s="68" t="s">
        <v>377</v>
      </c>
      <c r="D159" s="69">
        <f t="shared" si="10"/>
        <v>6383600</v>
      </c>
      <c r="E159" s="70">
        <f t="shared" si="10"/>
        <v>4047503.8</v>
      </c>
      <c r="F159" s="71">
        <f t="shared" si="9"/>
        <v>2336096.2</v>
      </c>
    </row>
    <row r="160" spans="1:6" ht="120" customHeight="1">
      <c r="A160" s="66" t="str">
        <f>'[1]117_2'!A195</f>
        <v>Муниципальная программа Киселевского сельского поселения « Развитие культуры»</v>
      </c>
      <c r="B160" s="67" t="s">
        <v>31</v>
      </c>
      <c r="C160" s="80" t="s">
        <v>378</v>
      </c>
      <c r="D160" s="69">
        <f t="shared" si="10"/>
        <v>6383600</v>
      </c>
      <c r="E160" s="70">
        <f t="shared" si="10"/>
        <v>4047503.8</v>
      </c>
      <c r="F160" s="71">
        <f aca="true" t="shared" si="11" ref="D160:F162">F163</f>
        <v>2336096.2</v>
      </c>
    </row>
    <row r="161" spans="1:6" ht="54" customHeight="1">
      <c r="A161" s="66" t="str">
        <f>'[1]117_2'!A209</f>
        <v>Подпрограмма «Организация досуга» </v>
      </c>
      <c r="B161" s="67" t="s">
        <v>31</v>
      </c>
      <c r="C161" s="80" t="s">
        <v>379</v>
      </c>
      <c r="D161" s="69">
        <f>D162+D166</f>
        <v>6383600</v>
      </c>
      <c r="E161" s="70">
        <f>E162+E166</f>
        <v>4047503.8</v>
      </c>
      <c r="F161" s="71">
        <f t="shared" si="11"/>
        <v>2336096.2</v>
      </c>
    </row>
    <row r="162" spans="1:6" ht="109.5" customHeight="1">
      <c r="A162" s="66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62" s="67" t="s">
        <v>31</v>
      </c>
      <c r="C162" s="80" t="s">
        <v>403</v>
      </c>
      <c r="D162" s="69">
        <f t="shared" si="11"/>
        <v>5685700</v>
      </c>
      <c r="E162" s="70">
        <f>E165</f>
        <v>3349603.8</v>
      </c>
      <c r="F162" s="71">
        <f t="shared" si="11"/>
        <v>2336096.2</v>
      </c>
    </row>
    <row r="163" spans="1:6" ht="52.5" customHeight="1">
      <c r="A163" s="78" t="s">
        <v>61</v>
      </c>
      <c r="B163" s="79" t="s">
        <v>31</v>
      </c>
      <c r="C163" s="80" t="s">
        <v>380</v>
      </c>
      <c r="D163" s="81">
        <f>D164</f>
        <v>5685700</v>
      </c>
      <c r="E163" s="82">
        <f>E165</f>
        <v>3349603.8</v>
      </c>
      <c r="F163" s="83">
        <f>IF(OR(D163="-",E163&gt;=D163),"-",D163-IF(E163="-",0,E163))</f>
        <v>2336096.2</v>
      </c>
    </row>
    <row r="164" spans="1:6" ht="33" customHeight="1">
      <c r="A164" s="78" t="s">
        <v>62</v>
      </c>
      <c r="B164" s="79" t="s">
        <v>31</v>
      </c>
      <c r="C164" s="80" t="s">
        <v>381</v>
      </c>
      <c r="D164" s="81">
        <f>D165</f>
        <v>5685700</v>
      </c>
      <c r="E164" s="82">
        <f>E165</f>
        <v>3349603.8</v>
      </c>
      <c r="F164" s="83">
        <f>IF(OR(D164="-",E164&gt;=D164),"-",D164-IF(E164="-",0,E164))</f>
        <v>2336096.2</v>
      </c>
    </row>
    <row r="165" spans="1:6" ht="88.5" customHeight="1">
      <c r="A165" s="78" t="s">
        <v>63</v>
      </c>
      <c r="B165" s="79" t="s">
        <v>31</v>
      </c>
      <c r="C165" s="80" t="s">
        <v>382</v>
      </c>
      <c r="D165" s="81">
        <v>5685700</v>
      </c>
      <c r="E165" s="94">
        <v>3349603.8</v>
      </c>
      <c r="F165" s="83">
        <f>IF(OR(D165="-",E165&gt;=D165),"-",D165-IF(E165="-",0,E165))</f>
        <v>2336096.2</v>
      </c>
    </row>
    <row r="166" spans="1:6" ht="88.5" customHeight="1">
      <c r="A166" s="66" t="s">
        <v>420</v>
      </c>
      <c r="B166" s="67" t="s">
        <v>31</v>
      </c>
      <c r="C166" s="80" t="s">
        <v>416</v>
      </c>
      <c r="D166" s="69">
        <f>D169</f>
        <v>697900</v>
      </c>
      <c r="E166" s="70">
        <f>E169</f>
        <v>697900</v>
      </c>
      <c r="F166" s="71" t="s">
        <v>14</v>
      </c>
    </row>
    <row r="167" spans="1:6" ht="88.5" customHeight="1">
      <c r="A167" s="78" t="s">
        <v>61</v>
      </c>
      <c r="B167" s="79" t="s">
        <v>31</v>
      </c>
      <c r="C167" s="80" t="s">
        <v>419</v>
      </c>
      <c r="D167" s="81">
        <f>D168</f>
        <v>697900</v>
      </c>
      <c r="E167" s="82">
        <f>E169</f>
        <v>697900</v>
      </c>
      <c r="F167" s="83" t="str">
        <f>F166</f>
        <v>-</v>
      </c>
    </row>
    <row r="168" spans="1:6" ht="15">
      <c r="A168" s="78" t="s">
        <v>62</v>
      </c>
      <c r="B168" s="79" t="s">
        <v>31</v>
      </c>
      <c r="C168" s="80" t="s">
        <v>418</v>
      </c>
      <c r="D168" s="81">
        <f>D169</f>
        <v>697900</v>
      </c>
      <c r="E168" s="82">
        <f>E169</f>
        <v>697900</v>
      </c>
      <c r="F168" s="83" t="str">
        <f>F169</f>
        <v>-</v>
      </c>
    </row>
    <row r="169" spans="1:6" ht="29.25" customHeight="1">
      <c r="A169" s="78" t="s">
        <v>63</v>
      </c>
      <c r="B169" s="79" t="s">
        <v>31</v>
      </c>
      <c r="C169" s="80" t="s">
        <v>417</v>
      </c>
      <c r="D169" s="81">
        <v>697900</v>
      </c>
      <c r="E169" s="94">
        <v>697900</v>
      </c>
      <c r="F169" s="83" t="s">
        <v>14</v>
      </c>
    </row>
    <row r="170" spans="1:6" ht="29.25" customHeight="1">
      <c r="A170" s="66" t="s">
        <v>421</v>
      </c>
      <c r="B170" s="67" t="s">
        <v>31</v>
      </c>
      <c r="C170" s="68" t="s">
        <v>422</v>
      </c>
      <c r="D170" s="69">
        <f>D171+D178</f>
        <v>330000</v>
      </c>
      <c r="E170" s="70">
        <f>E171+E178</f>
        <v>254261.58</v>
      </c>
      <c r="F170" s="71">
        <f>D170-E170</f>
        <v>75738.42000000001</v>
      </c>
    </row>
    <row r="171" spans="1:6" ht="27.75" customHeight="1">
      <c r="A171" s="66" t="s">
        <v>68</v>
      </c>
      <c r="B171" s="67" t="s">
        <v>31</v>
      </c>
      <c r="C171" s="68" t="s">
        <v>383</v>
      </c>
      <c r="D171" s="69">
        <v>290000</v>
      </c>
      <c r="E171" s="70">
        <f>E172</f>
        <v>214261.58</v>
      </c>
      <c r="F171" s="71">
        <f>IF(OR(D171="-",E171&gt;=D171),"-",D171-IF(E171="-",0,E171))</f>
        <v>75738.42000000001</v>
      </c>
    </row>
    <row r="172" spans="1:6" ht="50.25" customHeight="1">
      <c r="A172" s="66" t="str">
        <f>'[1]117_2'!A228</f>
        <v>Муниципальная программа Киселевскогосельского поселения "Муниипальная политика"</v>
      </c>
      <c r="B172" s="67" t="s">
        <v>31</v>
      </c>
      <c r="C172" s="80" t="s">
        <v>384</v>
      </c>
      <c r="D172" s="69">
        <f aca="true" t="shared" si="12" ref="D172:F174">D175</f>
        <v>290000</v>
      </c>
      <c r="E172" s="70">
        <f>E173</f>
        <v>214261.58</v>
      </c>
      <c r="F172" s="71">
        <f t="shared" si="12"/>
        <v>75738.42000000001</v>
      </c>
    </row>
    <row r="173" spans="1:6" ht="111" customHeight="1">
      <c r="A173" s="66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73" s="67" t="s">
        <v>31</v>
      </c>
      <c r="C173" s="80" t="s">
        <v>385</v>
      </c>
      <c r="D173" s="69">
        <f t="shared" si="12"/>
        <v>290000</v>
      </c>
      <c r="E173" s="70">
        <f>E174</f>
        <v>214261.58</v>
      </c>
      <c r="F173" s="71">
        <f t="shared" si="12"/>
        <v>75738.42000000001</v>
      </c>
    </row>
    <row r="174" spans="1:6" ht="195" customHeight="1">
      <c r="A174" s="66" t="s">
        <v>219</v>
      </c>
      <c r="B174" s="67" t="s">
        <v>31</v>
      </c>
      <c r="C174" s="80" t="s">
        <v>386</v>
      </c>
      <c r="D174" s="69">
        <f t="shared" si="12"/>
        <v>290000</v>
      </c>
      <c r="E174" s="70">
        <f>E177</f>
        <v>214261.58</v>
      </c>
      <c r="F174" s="71">
        <f t="shared" si="12"/>
        <v>75738.42000000001</v>
      </c>
    </row>
    <row r="175" spans="1:6" ht="47.25" customHeight="1">
      <c r="A175" s="78" t="s">
        <v>65</v>
      </c>
      <c r="B175" s="79" t="s">
        <v>31</v>
      </c>
      <c r="C175" s="80" t="s">
        <v>404</v>
      </c>
      <c r="D175" s="81">
        <v>290000</v>
      </c>
      <c r="E175" s="82">
        <f>E177</f>
        <v>214261.58</v>
      </c>
      <c r="F175" s="83">
        <f aca="true" t="shared" si="13" ref="F175:F195">IF(OR(D175="-",E175&gt;=D175),"-",D175-IF(E175="-",0,E175))</f>
        <v>75738.42000000001</v>
      </c>
    </row>
    <row r="176" spans="1:6" ht="50.25" customHeight="1">
      <c r="A176" s="78" t="s">
        <v>66</v>
      </c>
      <c r="B176" s="79" t="s">
        <v>31</v>
      </c>
      <c r="C176" s="80" t="s">
        <v>405</v>
      </c>
      <c r="D176" s="81">
        <v>290000</v>
      </c>
      <c r="E176" s="82">
        <f>E177</f>
        <v>214261.58</v>
      </c>
      <c r="F176" s="83">
        <f t="shared" si="13"/>
        <v>75738.42000000001</v>
      </c>
    </row>
    <row r="177" spans="1:6" ht="45">
      <c r="A177" s="78" t="s">
        <v>67</v>
      </c>
      <c r="B177" s="79" t="s">
        <v>31</v>
      </c>
      <c r="C177" s="80" t="s">
        <v>406</v>
      </c>
      <c r="D177" s="81">
        <v>290000</v>
      </c>
      <c r="E177" s="94">
        <v>214261.58</v>
      </c>
      <c r="F177" s="83">
        <f t="shared" si="13"/>
        <v>75738.42000000001</v>
      </c>
    </row>
    <row r="178" spans="1:6" ht="33" customHeight="1">
      <c r="A178" s="66" t="s">
        <v>69</v>
      </c>
      <c r="B178" s="67" t="s">
        <v>31</v>
      </c>
      <c r="C178" s="68" t="s">
        <v>427</v>
      </c>
      <c r="D178" s="69">
        <f aca="true" t="shared" si="14" ref="D178:E181">D179</f>
        <v>40000</v>
      </c>
      <c r="E178" s="70">
        <f t="shared" si="14"/>
        <v>40000</v>
      </c>
      <c r="F178" s="71" t="str">
        <f t="shared" si="13"/>
        <v>-</v>
      </c>
    </row>
    <row r="179" spans="1:6" ht="60.75" customHeight="1">
      <c r="A179" s="66" t="str">
        <f>'[1]117_2'!A235</f>
        <v>Непрограммные расходы органа местного самоуправления Киселевского сельского поселения</v>
      </c>
      <c r="B179" s="79" t="s">
        <v>31</v>
      </c>
      <c r="C179" s="80" t="s">
        <v>387</v>
      </c>
      <c r="D179" s="81">
        <f t="shared" si="14"/>
        <v>40000</v>
      </c>
      <c r="E179" s="82">
        <f t="shared" si="14"/>
        <v>40000</v>
      </c>
      <c r="F179" s="83" t="str">
        <f t="shared" si="13"/>
        <v>-</v>
      </c>
    </row>
    <row r="180" spans="1:6" ht="27" customHeight="1">
      <c r="A180" s="66" t="str">
        <f>'[1]117_2'!A236</f>
        <v>Иные непрограммные расходы</v>
      </c>
      <c r="B180" s="79" t="s">
        <v>31</v>
      </c>
      <c r="C180" s="80" t="s">
        <v>388</v>
      </c>
      <c r="D180" s="81">
        <f t="shared" si="14"/>
        <v>40000</v>
      </c>
      <c r="E180" s="82">
        <f t="shared" si="14"/>
        <v>40000</v>
      </c>
      <c r="F180" s="83" t="str">
        <f t="shared" si="13"/>
        <v>-</v>
      </c>
    </row>
    <row r="181" spans="1:6" ht="144" customHeight="1">
      <c r="A181" s="66" t="str">
        <f>'[1]117_2'!A237</f>
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</c>
      <c r="B181" s="79" t="s">
        <v>31</v>
      </c>
      <c r="C181" s="80" t="s">
        <v>389</v>
      </c>
      <c r="D181" s="81">
        <f t="shared" si="14"/>
        <v>40000</v>
      </c>
      <c r="E181" s="82">
        <f t="shared" si="14"/>
        <v>40000</v>
      </c>
      <c r="F181" s="83" t="str">
        <f t="shared" si="13"/>
        <v>-</v>
      </c>
    </row>
    <row r="182" spans="1:6" ht="62.25" customHeight="1">
      <c r="A182" s="78" t="s">
        <v>65</v>
      </c>
      <c r="B182" s="79" t="s">
        <v>31</v>
      </c>
      <c r="C182" s="80" t="s">
        <v>390</v>
      </c>
      <c r="D182" s="81">
        <f>D183</f>
        <v>40000</v>
      </c>
      <c r="E182" s="82">
        <f>E184</f>
        <v>40000</v>
      </c>
      <c r="F182" s="83" t="str">
        <f t="shared" si="13"/>
        <v>-</v>
      </c>
    </row>
    <row r="183" spans="1:6" ht="67.5" customHeight="1">
      <c r="A183" s="78" t="s">
        <v>66</v>
      </c>
      <c r="B183" s="79" t="s">
        <v>31</v>
      </c>
      <c r="C183" s="80" t="s">
        <v>391</v>
      </c>
      <c r="D183" s="81">
        <f>D184</f>
        <v>40000</v>
      </c>
      <c r="E183" s="82">
        <f>E184</f>
        <v>40000</v>
      </c>
      <c r="F183" s="83" t="str">
        <f t="shared" si="13"/>
        <v>-</v>
      </c>
    </row>
    <row r="184" spans="1:6" ht="74.25" customHeight="1">
      <c r="A184" s="78" t="s">
        <v>67</v>
      </c>
      <c r="B184" s="79" t="s">
        <v>31</v>
      </c>
      <c r="C184" s="80" t="s">
        <v>392</v>
      </c>
      <c r="D184" s="81">
        <v>40000</v>
      </c>
      <c r="E184" s="94">
        <v>40000</v>
      </c>
      <c r="F184" s="83" t="str">
        <f t="shared" si="13"/>
        <v>-</v>
      </c>
    </row>
    <row r="185" spans="1:6" ht="33" customHeight="1">
      <c r="A185" s="66" t="s">
        <v>70</v>
      </c>
      <c r="B185" s="67" t="s">
        <v>31</v>
      </c>
      <c r="C185" s="68" t="s">
        <v>393</v>
      </c>
      <c r="D185" s="69">
        <f>D186</f>
        <v>70000</v>
      </c>
      <c r="E185" s="70">
        <f aca="true" t="shared" si="15" ref="E185:E191">E186</f>
        <v>43880</v>
      </c>
      <c r="F185" s="71">
        <f t="shared" si="13"/>
        <v>26120</v>
      </c>
    </row>
    <row r="186" spans="1:6" ht="15">
      <c r="A186" s="66" t="s">
        <v>72</v>
      </c>
      <c r="B186" s="67" t="s">
        <v>31</v>
      </c>
      <c r="C186" s="68" t="s">
        <v>394</v>
      </c>
      <c r="D186" s="69">
        <f>D187</f>
        <v>70000</v>
      </c>
      <c r="E186" s="70">
        <f t="shared" si="15"/>
        <v>43880</v>
      </c>
      <c r="F186" s="71">
        <f t="shared" si="13"/>
        <v>26120</v>
      </c>
    </row>
    <row r="187" spans="1:6" ht="57" customHeight="1">
      <c r="A187" s="66" t="str">
        <f>'[1]117_2'!A243</f>
        <v>Муниципальная прогрмма Киселевсого сельского поселения "Развитие физической культуры и спорта"</v>
      </c>
      <c r="B187" s="79" t="s">
        <v>31</v>
      </c>
      <c r="C187" s="80" t="s">
        <v>395</v>
      </c>
      <c r="D187" s="81">
        <f>D188</f>
        <v>70000</v>
      </c>
      <c r="E187" s="82">
        <f t="shared" si="15"/>
        <v>43880</v>
      </c>
      <c r="F187" s="83">
        <f t="shared" si="13"/>
        <v>26120</v>
      </c>
    </row>
    <row r="188" spans="1:6" ht="87.75" customHeight="1">
      <c r="A188" s="66" t="str">
        <f>'[1]117_2'!A244</f>
        <v>Подпрограмма «Развитие массовой физической культуры и спорта Киселевского сельского поселения»</v>
      </c>
      <c r="B188" s="79" t="s">
        <v>31</v>
      </c>
      <c r="C188" s="80" t="s">
        <v>396</v>
      </c>
      <c r="D188" s="81">
        <f>D189</f>
        <v>70000</v>
      </c>
      <c r="E188" s="82">
        <f t="shared" si="15"/>
        <v>43880</v>
      </c>
      <c r="F188" s="83">
        <f t="shared" si="13"/>
        <v>26120</v>
      </c>
    </row>
    <row r="189" spans="1:6" ht="147.75" customHeight="1">
      <c r="A189" s="66" t="s">
        <v>220</v>
      </c>
      <c r="B189" s="79" t="s">
        <v>31</v>
      </c>
      <c r="C189" s="80" t="s">
        <v>397</v>
      </c>
      <c r="D189" s="81">
        <f>D190+D193</f>
        <v>70000</v>
      </c>
      <c r="E189" s="82">
        <f>E190+E193</f>
        <v>43880</v>
      </c>
      <c r="F189" s="83">
        <f t="shared" si="13"/>
        <v>26120</v>
      </c>
    </row>
    <row r="190" spans="1:6" ht="126.75" customHeight="1">
      <c r="A190" s="78" t="s">
        <v>34</v>
      </c>
      <c r="B190" s="79" t="s">
        <v>31</v>
      </c>
      <c r="C190" s="80" t="s">
        <v>407</v>
      </c>
      <c r="D190" s="81">
        <f>D191</f>
        <v>40000</v>
      </c>
      <c r="E190" s="82">
        <f t="shared" si="15"/>
        <v>35200</v>
      </c>
      <c r="F190" s="83">
        <f t="shared" si="13"/>
        <v>4800</v>
      </c>
    </row>
    <row r="191" spans="1:6" ht="49.5" customHeight="1">
      <c r="A191" s="78" t="s">
        <v>35</v>
      </c>
      <c r="B191" s="79" t="s">
        <v>31</v>
      </c>
      <c r="C191" s="80" t="s">
        <v>398</v>
      </c>
      <c r="D191" s="81">
        <f>D192</f>
        <v>40000</v>
      </c>
      <c r="E191" s="82">
        <f t="shared" si="15"/>
        <v>35200</v>
      </c>
      <c r="F191" s="83">
        <f t="shared" si="13"/>
        <v>4800</v>
      </c>
    </row>
    <row r="192" spans="1:6" ht="96" customHeight="1">
      <c r="A192" s="78" t="s">
        <v>71</v>
      </c>
      <c r="B192" s="79" t="s">
        <v>31</v>
      </c>
      <c r="C192" s="80" t="s">
        <v>399</v>
      </c>
      <c r="D192" s="81">
        <v>40000</v>
      </c>
      <c r="E192" s="94">
        <v>35200</v>
      </c>
      <c r="F192" s="83">
        <f t="shared" si="13"/>
        <v>4800</v>
      </c>
    </row>
    <row r="193" spans="1:6" ht="63" customHeight="1">
      <c r="A193" s="78" t="s">
        <v>39</v>
      </c>
      <c r="B193" s="79" t="s">
        <v>31</v>
      </c>
      <c r="C193" s="80" t="s">
        <v>400</v>
      </c>
      <c r="D193" s="81">
        <f>D194</f>
        <v>30000</v>
      </c>
      <c r="E193" s="82">
        <f>E195</f>
        <v>8680</v>
      </c>
      <c r="F193" s="83">
        <f t="shared" si="13"/>
        <v>21320</v>
      </c>
    </row>
    <row r="194" spans="1:6" ht="60" customHeight="1">
      <c r="A194" s="78" t="s">
        <v>40</v>
      </c>
      <c r="B194" s="79" t="s">
        <v>31</v>
      </c>
      <c r="C194" s="80" t="s">
        <v>401</v>
      </c>
      <c r="D194" s="81">
        <v>30000</v>
      </c>
      <c r="E194" s="82">
        <f>E195</f>
        <v>8680</v>
      </c>
      <c r="F194" s="83">
        <f t="shared" si="13"/>
        <v>21320</v>
      </c>
    </row>
    <row r="195" spans="1:6" ht="64.5" customHeight="1" thickBot="1">
      <c r="A195" s="78" t="s">
        <v>41</v>
      </c>
      <c r="B195" s="79" t="s">
        <v>31</v>
      </c>
      <c r="C195" s="80" t="s">
        <v>402</v>
      </c>
      <c r="D195" s="95">
        <v>30000</v>
      </c>
      <c r="E195" s="94">
        <v>8680</v>
      </c>
      <c r="F195" s="83">
        <f t="shared" si="13"/>
        <v>21320</v>
      </c>
    </row>
    <row r="196" spans="1:6" ht="9" customHeight="1" thickBot="1">
      <c r="A196" s="84"/>
      <c r="B196" s="85"/>
      <c r="C196" s="86"/>
      <c r="D196" s="87"/>
      <c r="E196" s="85"/>
      <c r="F196" s="85"/>
    </row>
    <row r="197" spans="1:6" ht="46.5" customHeight="1" thickBot="1">
      <c r="A197" s="88" t="s">
        <v>73</v>
      </c>
      <c r="B197" s="89" t="s">
        <v>74</v>
      </c>
      <c r="C197" s="90" t="s">
        <v>32</v>
      </c>
      <c r="D197" s="91">
        <v>-1056800</v>
      </c>
      <c r="E197" s="92">
        <v>-1539774.23</v>
      </c>
      <c r="F197" s="93" t="s">
        <v>75</v>
      </c>
    </row>
    <row r="198" ht="12.75">
      <c r="D198" t="s">
        <v>437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94:F194 E102:F102 E144:F145 E148:F149 E107:F110 F59:F63">
    <cfRule type="cellIs" priority="74" dxfId="159" operator="equal" stopIfTrue="1">
      <formula>0</formula>
    </cfRule>
  </conditionalFormatting>
  <conditionalFormatting sqref="E195:F195">
    <cfRule type="cellIs" priority="73" dxfId="159" operator="equal" stopIfTrue="1">
      <formula>0</formula>
    </cfRule>
  </conditionalFormatting>
  <conditionalFormatting sqref="E197:F197">
    <cfRule type="cellIs" priority="72" dxfId="159" operator="equal" stopIfTrue="1">
      <formula>0</formula>
    </cfRule>
  </conditionalFormatting>
  <conditionalFormatting sqref="F13">
    <cfRule type="cellIs" priority="183" dxfId="159" operator="equal" stopIfTrue="1">
      <formula>0</formula>
    </cfRule>
  </conditionalFormatting>
  <conditionalFormatting sqref="F15">
    <cfRule type="cellIs" priority="182" dxfId="159" operator="equal" stopIfTrue="1">
      <formula>0</formula>
    </cfRule>
  </conditionalFormatting>
  <conditionalFormatting sqref="E16:F16">
    <cfRule type="cellIs" priority="168" dxfId="159" operator="equal" stopIfTrue="1">
      <formula>0</formula>
    </cfRule>
  </conditionalFormatting>
  <conditionalFormatting sqref="E19:F19">
    <cfRule type="cellIs" priority="167" dxfId="159" operator="equal" stopIfTrue="1">
      <formula>0</formula>
    </cfRule>
  </conditionalFormatting>
  <conditionalFormatting sqref="E20:F20">
    <cfRule type="cellIs" priority="166" dxfId="159" operator="equal" stopIfTrue="1">
      <formula>0</formula>
    </cfRule>
  </conditionalFormatting>
  <conditionalFormatting sqref="E21:F21">
    <cfRule type="cellIs" priority="165" dxfId="159" operator="equal" stopIfTrue="1">
      <formula>0</formula>
    </cfRule>
  </conditionalFormatting>
  <conditionalFormatting sqref="E22:F22">
    <cfRule type="cellIs" priority="164" dxfId="159" operator="equal" stopIfTrue="1">
      <formula>0</formula>
    </cfRule>
  </conditionalFormatting>
  <conditionalFormatting sqref="E23:F23">
    <cfRule type="cellIs" priority="163" dxfId="159" operator="equal" stopIfTrue="1">
      <formula>0</formula>
    </cfRule>
  </conditionalFormatting>
  <conditionalFormatting sqref="E27:F27">
    <cfRule type="cellIs" priority="162" dxfId="159" operator="equal" stopIfTrue="1">
      <formula>0</formula>
    </cfRule>
  </conditionalFormatting>
  <conditionalFormatting sqref="E28:F28">
    <cfRule type="cellIs" priority="161" dxfId="159" operator="equal" stopIfTrue="1">
      <formula>0</formula>
    </cfRule>
  </conditionalFormatting>
  <conditionalFormatting sqref="E29:F29">
    <cfRule type="cellIs" priority="160" dxfId="159" operator="equal" stopIfTrue="1">
      <formula>0</formula>
    </cfRule>
  </conditionalFormatting>
  <conditionalFormatting sqref="E33:F35 E36 F36:F38">
    <cfRule type="cellIs" priority="159" dxfId="159" operator="equal" stopIfTrue="1">
      <formula>0</formula>
    </cfRule>
  </conditionalFormatting>
  <conditionalFormatting sqref="E37">
    <cfRule type="cellIs" priority="158" dxfId="159" operator="equal" stopIfTrue="1">
      <formula>0</formula>
    </cfRule>
  </conditionalFormatting>
  <conditionalFormatting sqref="E38">
    <cfRule type="cellIs" priority="157" dxfId="159" operator="equal" stopIfTrue="1">
      <formula>0</formula>
    </cfRule>
  </conditionalFormatting>
  <conditionalFormatting sqref="E39:F39">
    <cfRule type="cellIs" priority="156" dxfId="159" operator="equal" stopIfTrue="1">
      <formula>0</formula>
    </cfRule>
  </conditionalFormatting>
  <conditionalFormatting sqref="E51:F51">
    <cfRule type="cellIs" priority="155" dxfId="159" operator="equal" stopIfTrue="1">
      <formula>0</formula>
    </cfRule>
  </conditionalFormatting>
  <conditionalFormatting sqref="E52:F52">
    <cfRule type="cellIs" priority="154" dxfId="159" operator="equal" stopIfTrue="1">
      <formula>0</formula>
    </cfRule>
  </conditionalFormatting>
  <conditionalFormatting sqref="E53:F58 E59">
    <cfRule type="cellIs" priority="153" dxfId="159" operator="equal" stopIfTrue="1">
      <formula>0</formula>
    </cfRule>
  </conditionalFormatting>
  <conditionalFormatting sqref="E64:F64">
    <cfRule type="cellIs" priority="148" dxfId="159" operator="equal" stopIfTrue="1">
      <formula>0</formula>
    </cfRule>
  </conditionalFormatting>
  <conditionalFormatting sqref="E65:F65">
    <cfRule type="cellIs" priority="143" dxfId="159" operator="equal" stopIfTrue="1">
      <formula>0</formula>
    </cfRule>
  </conditionalFormatting>
  <conditionalFormatting sqref="E70:F70">
    <cfRule type="cellIs" priority="141" dxfId="159" operator="equal" stopIfTrue="1">
      <formula>0</formula>
    </cfRule>
  </conditionalFormatting>
  <conditionalFormatting sqref="E71:F71">
    <cfRule type="cellIs" priority="140" dxfId="159" operator="equal" stopIfTrue="1">
      <formula>0</formula>
    </cfRule>
  </conditionalFormatting>
  <conditionalFormatting sqref="E72:F72">
    <cfRule type="cellIs" priority="139" dxfId="159" operator="equal" stopIfTrue="1">
      <formula>0</formula>
    </cfRule>
  </conditionalFormatting>
  <conditionalFormatting sqref="E73:F73">
    <cfRule type="cellIs" priority="138" dxfId="159" operator="equal" stopIfTrue="1">
      <formula>0</formula>
    </cfRule>
  </conditionalFormatting>
  <conditionalFormatting sqref="E74:F76">
    <cfRule type="cellIs" priority="134" dxfId="159" operator="equal" stopIfTrue="1">
      <formula>0</formula>
    </cfRule>
  </conditionalFormatting>
  <conditionalFormatting sqref="E77:F77">
    <cfRule type="cellIs" priority="133" dxfId="159" operator="equal" stopIfTrue="1">
      <formula>0</formula>
    </cfRule>
  </conditionalFormatting>
  <conditionalFormatting sqref="E78:F78">
    <cfRule type="cellIs" priority="132" dxfId="159" operator="equal" stopIfTrue="1">
      <formula>0</formula>
    </cfRule>
  </conditionalFormatting>
  <conditionalFormatting sqref="E79:F84">
    <cfRule type="cellIs" priority="131" dxfId="159" operator="equal" stopIfTrue="1">
      <formula>0</formula>
    </cfRule>
  </conditionalFormatting>
  <conditionalFormatting sqref="E99:F99">
    <cfRule type="cellIs" priority="126" dxfId="159" operator="equal" stopIfTrue="1">
      <formula>0</formula>
    </cfRule>
  </conditionalFormatting>
  <conditionalFormatting sqref="E100:F100">
    <cfRule type="cellIs" priority="125" dxfId="159" operator="equal" stopIfTrue="1">
      <formula>0</formula>
    </cfRule>
  </conditionalFormatting>
  <conditionalFormatting sqref="E101:F101">
    <cfRule type="cellIs" priority="124" dxfId="159" operator="equal" stopIfTrue="1">
      <formula>0</formula>
    </cfRule>
  </conditionalFormatting>
  <conditionalFormatting sqref="E114:F114">
    <cfRule type="cellIs" priority="122" dxfId="159" operator="equal" stopIfTrue="1">
      <formula>0</formula>
    </cfRule>
  </conditionalFormatting>
  <conditionalFormatting sqref="E135:F137">
    <cfRule type="cellIs" priority="118" dxfId="159" operator="equal" stopIfTrue="1">
      <formula>0</formula>
    </cfRule>
  </conditionalFormatting>
  <conditionalFormatting sqref="E139:F139">
    <cfRule type="cellIs" priority="117" dxfId="159" operator="equal" stopIfTrue="1">
      <formula>0</formula>
    </cfRule>
  </conditionalFormatting>
  <conditionalFormatting sqref="E140:F140">
    <cfRule type="cellIs" priority="116" dxfId="159" operator="equal" stopIfTrue="1">
      <formula>0</formula>
    </cfRule>
  </conditionalFormatting>
  <conditionalFormatting sqref="E141:F141">
    <cfRule type="cellIs" priority="115" dxfId="159" operator="equal" stopIfTrue="1">
      <formula>0</formula>
    </cfRule>
  </conditionalFormatting>
  <conditionalFormatting sqref="E150:F150">
    <cfRule type="cellIs" priority="114" dxfId="159" operator="equal" stopIfTrue="1">
      <formula>0</formula>
    </cfRule>
  </conditionalFormatting>
  <conditionalFormatting sqref="E151:F151">
    <cfRule type="cellIs" priority="110" dxfId="159" operator="equal" stopIfTrue="1">
      <formula>0</formula>
    </cfRule>
  </conditionalFormatting>
  <conditionalFormatting sqref="E155:F155">
    <cfRule type="cellIs" priority="109" dxfId="159" operator="equal" stopIfTrue="1">
      <formula>0</formula>
    </cfRule>
  </conditionalFormatting>
  <conditionalFormatting sqref="E156:F156">
    <cfRule type="cellIs" priority="108" dxfId="159" operator="equal" stopIfTrue="1">
      <formula>0</formula>
    </cfRule>
  </conditionalFormatting>
  <conditionalFormatting sqref="E157:F157">
    <cfRule type="cellIs" priority="107" dxfId="159" operator="equal" stopIfTrue="1">
      <formula>0</formula>
    </cfRule>
  </conditionalFormatting>
  <conditionalFormatting sqref="E158:F158">
    <cfRule type="cellIs" priority="106" dxfId="159" operator="equal" stopIfTrue="1">
      <formula>0</formula>
    </cfRule>
  </conditionalFormatting>
  <conditionalFormatting sqref="E159:F162">
    <cfRule type="cellIs" priority="102" dxfId="159" operator="equal" stopIfTrue="1">
      <formula>0</formula>
    </cfRule>
  </conditionalFormatting>
  <conditionalFormatting sqref="E163:F163">
    <cfRule type="cellIs" priority="101" dxfId="159" operator="equal" stopIfTrue="1">
      <formula>0</formula>
    </cfRule>
  </conditionalFormatting>
  <conditionalFormatting sqref="E164:F164">
    <cfRule type="cellIs" priority="100" dxfId="159" operator="equal" stopIfTrue="1">
      <formula>0</formula>
    </cfRule>
  </conditionalFormatting>
  <conditionalFormatting sqref="E165:F165">
    <cfRule type="cellIs" priority="99" dxfId="159" operator="equal" stopIfTrue="1">
      <formula>0</formula>
    </cfRule>
  </conditionalFormatting>
  <conditionalFormatting sqref="E171:F174">
    <cfRule type="cellIs" priority="94" dxfId="159" operator="equal" stopIfTrue="1">
      <formula>0</formula>
    </cfRule>
  </conditionalFormatting>
  <conditionalFormatting sqref="E175:F175">
    <cfRule type="cellIs" priority="93" dxfId="159" operator="equal" stopIfTrue="1">
      <formula>0</formula>
    </cfRule>
  </conditionalFormatting>
  <conditionalFormatting sqref="E176:F176">
    <cfRule type="cellIs" priority="92" dxfId="159" operator="equal" stopIfTrue="1">
      <formula>0</formula>
    </cfRule>
  </conditionalFormatting>
  <conditionalFormatting sqref="E177:F177">
    <cfRule type="cellIs" priority="91" dxfId="159" operator="equal" stopIfTrue="1">
      <formula>0</formula>
    </cfRule>
  </conditionalFormatting>
  <conditionalFormatting sqref="E178:F178">
    <cfRule type="cellIs" priority="90" dxfId="159" operator="equal" stopIfTrue="1">
      <formula>0</formula>
    </cfRule>
  </conditionalFormatting>
  <conditionalFormatting sqref="E182:F182">
    <cfRule type="cellIs" priority="89" dxfId="159" operator="equal" stopIfTrue="1">
      <formula>0</formula>
    </cfRule>
  </conditionalFormatting>
  <conditionalFormatting sqref="E183:F183">
    <cfRule type="cellIs" priority="88" dxfId="159" operator="equal" stopIfTrue="1">
      <formula>0</formula>
    </cfRule>
  </conditionalFormatting>
  <conditionalFormatting sqref="E184:F184">
    <cfRule type="cellIs" priority="87" dxfId="159" operator="equal" stopIfTrue="1">
      <formula>0</formula>
    </cfRule>
  </conditionalFormatting>
  <conditionalFormatting sqref="E185:F185">
    <cfRule type="cellIs" priority="86" dxfId="159" operator="equal" stopIfTrue="1">
      <formula>0</formula>
    </cfRule>
  </conditionalFormatting>
  <conditionalFormatting sqref="E186:F186">
    <cfRule type="cellIs" priority="79" dxfId="159" operator="equal" stopIfTrue="1">
      <formula>0</formula>
    </cfRule>
  </conditionalFormatting>
  <conditionalFormatting sqref="E190:F190">
    <cfRule type="cellIs" priority="78" dxfId="159" operator="equal" stopIfTrue="1">
      <formula>0</formula>
    </cfRule>
  </conditionalFormatting>
  <conditionalFormatting sqref="E191:F191">
    <cfRule type="cellIs" priority="77" dxfId="159" operator="equal" stopIfTrue="1">
      <formula>0</formula>
    </cfRule>
  </conditionalFormatting>
  <conditionalFormatting sqref="E192:F192">
    <cfRule type="cellIs" priority="76" dxfId="159" operator="equal" stopIfTrue="1">
      <formula>0</formula>
    </cfRule>
  </conditionalFormatting>
  <conditionalFormatting sqref="E193:F193">
    <cfRule type="cellIs" priority="75" dxfId="159" operator="equal" stopIfTrue="1">
      <formula>0</formula>
    </cfRule>
  </conditionalFormatting>
  <conditionalFormatting sqref="E49:F50">
    <cfRule type="cellIs" priority="69" dxfId="159" operator="equal" stopIfTrue="1">
      <formula>0</formula>
    </cfRule>
  </conditionalFormatting>
  <conditionalFormatting sqref="E66:F69">
    <cfRule type="cellIs" priority="68" dxfId="159" operator="equal" stopIfTrue="1">
      <formula>0</formula>
    </cfRule>
  </conditionalFormatting>
  <conditionalFormatting sqref="E98:F98">
    <cfRule type="cellIs" priority="67" dxfId="159" operator="equal" stopIfTrue="1">
      <formula>0</formula>
    </cfRule>
  </conditionalFormatting>
  <conditionalFormatting sqref="E138:F138">
    <cfRule type="cellIs" priority="66" dxfId="159" operator="equal" stopIfTrue="1">
      <formula>0</formula>
    </cfRule>
  </conditionalFormatting>
  <conditionalFormatting sqref="E146:F146">
    <cfRule type="cellIs" priority="64" dxfId="159" operator="equal" stopIfTrue="1">
      <formula>0</formula>
    </cfRule>
  </conditionalFormatting>
  <conditionalFormatting sqref="E152:F154">
    <cfRule type="cellIs" priority="63" dxfId="159" operator="equal" stopIfTrue="1">
      <formula>0</formula>
    </cfRule>
  </conditionalFormatting>
  <conditionalFormatting sqref="E179:F181">
    <cfRule type="cellIs" priority="62" dxfId="159" operator="equal" stopIfTrue="1">
      <formula>0</formula>
    </cfRule>
  </conditionalFormatting>
  <conditionalFormatting sqref="E187:F189">
    <cfRule type="cellIs" priority="61" dxfId="159" operator="equal" stopIfTrue="1">
      <formula>0</formula>
    </cfRule>
  </conditionalFormatting>
  <conditionalFormatting sqref="E143:F143">
    <cfRule type="cellIs" priority="60" dxfId="159" operator="equal" stopIfTrue="1">
      <formula>0</formula>
    </cfRule>
  </conditionalFormatting>
  <conditionalFormatting sqref="E147:F147">
    <cfRule type="cellIs" priority="59" dxfId="159" operator="equal" stopIfTrue="1">
      <formula>0</formula>
    </cfRule>
  </conditionalFormatting>
  <conditionalFormatting sqref="E26:F26">
    <cfRule type="cellIs" priority="58" dxfId="159" operator="equal" stopIfTrue="1">
      <formula>0</formula>
    </cfRule>
  </conditionalFormatting>
  <conditionalFormatting sqref="E24:F24">
    <cfRule type="cellIs" priority="56" dxfId="159" operator="equal" stopIfTrue="1">
      <formula>0</formula>
    </cfRule>
  </conditionalFormatting>
  <conditionalFormatting sqref="E25:F25">
    <cfRule type="cellIs" priority="57" dxfId="159" operator="equal" stopIfTrue="1">
      <formula>0</formula>
    </cfRule>
  </conditionalFormatting>
  <conditionalFormatting sqref="E32:F32">
    <cfRule type="cellIs" priority="53" dxfId="159" operator="equal" stopIfTrue="1">
      <formula>0</formula>
    </cfRule>
  </conditionalFormatting>
  <conditionalFormatting sqref="E30:F30">
    <cfRule type="cellIs" priority="55" dxfId="159" operator="equal" stopIfTrue="1">
      <formula>0</formula>
    </cfRule>
  </conditionalFormatting>
  <conditionalFormatting sqref="E31:F31">
    <cfRule type="cellIs" priority="54" dxfId="159" operator="equal" stopIfTrue="1">
      <formula>0</formula>
    </cfRule>
  </conditionalFormatting>
  <conditionalFormatting sqref="E87:F87">
    <cfRule type="cellIs" priority="48" dxfId="159" operator="equal" stopIfTrue="1">
      <formula>0</formula>
    </cfRule>
  </conditionalFormatting>
  <conditionalFormatting sqref="E85:F85">
    <cfRule type="cellIs" priority="49" dxfId="159" operator="equal" stopIfTrue="1">
      <formula>0</formula>
    </cfRule>
  </conditionalFormatting>
  <conditionalFormatting sqref="E89:F89">
    <cfRule type="cellIs" priority="46" dxfId="159" operator="equal" stopIfTrue="1">
      <formula>0</formula>
    </cfRule>
  </conditionalFormatting>
  <conditionalFormatting sqref="E88:F88">
    <cfRule type="cellIs" priority="47" dxfId="159" operator="equal" stopIfTrue="1">
      <formula>0</formula>
    </cfRule>
  </conditionalFormatting>
  <conditionalFormatting sqref="E86:F86">
    <cfRule type="cellIs" priority="45" dxfId="159" operator="equal" stopIfTrue="1">
      <formula>0</formula>
    </cfRule>
  </conditionalFormatting>
  <conditionalFormatting sqref="E90:F90">
    <cfRule type="cellIs" priority="44" dxfId="159" operator="equal" stopIfTrue="1">
      <formula>0</formula>
    </cfRule>
  </conditionalFormatting>
  <conditionalFormatting sqref="E92:F92">
    <cfRule type="cellIs" priority="43" dxfId="159" operator="equal" stopIfTrue="1">
      <formula>0</formula>
    </cfRule>
  </conditionalFormatting>
  <conditionalFormatting sqref="E93:F93">
    <cfRule type="cellIs" priority="42" dxfId="159" operator="equal" stopIfTrue="1">
      <formula>0</formula>
    </cfRule>
  </conditionalFormatting>
  <conditionalFormatting sqref="E94:F94">
    <cfRule type="cellIs" priority="41" dxfId="159" operator="equal" stopIfTrue="1">
      <formula>0</formula>
    </cfRule>
  </conditionalFormatting>
  <conditionalFormatting sqref="E91:F91">
    <cfRule type="cellIs" priority="40" dxfId="159" operator="equal" stopIfTrue="1">
      <formula>0</formula>
    </cfRule>
  </conditionalFormatting>
  <conditionalFormatting sqref="E115:F115 E116:E117 F116:F121 F126:F134">
    <cfRule type="cellIs" priority="39" dxfId="159" operator="equal" stopIfTrue="1">
      <formula>0</formula>
    </cfRule>
  </conditionalFormatting>
  <conditionalFormatting sqref="E119">
    <cfRule type="cellIs" priority="38" dxfId="159" operator="equal" stopIfTrue="1">
      <formula>0</formula>
    </cfRule>
  </conditionalFormatting>
  <conditionalFormatting sqref="E120">
    <cfRule type="cellIs" priority="37" dxfId="159" operator="equal" stopIfTrue="1">
      <formula>0</formula>
    </cfRule>
  </conditionalFormatting>
  <conditionalFormatting sqref="E121 E126:E134">
    <cfRule type="cellIs" priority="36" dxfId="159" operator="equal" stopIfTrue="1">
      <formula>0</formula>
    </cfRule>
  </conditionalFormatting>
  <conditionalFormatting sqref="E118">
    <cfRule type="cellIs" priority="35" dxfId="159" operator="equal" stopIfTrue="1">
      <formula>0</formula>
    </cfRule>
  </conditionalFormatting>
  <conditionalFormatting sqref="E60">
    <cfRule type="cellIs" priority="34" dxfId="159" operator="equal" stopIfTrue="1">
      <formula>0</formula>
    </cfRule>
  </conditionalFormatting>
  <conditionalFormatting sqref="E61">
    <cfRule type="cellIs" priority="33" dxfId="159" operator="equal" stopIfTrue="1">
      <formula>0</formula>
    </cfRule>
  </conditionalFormatting>
  <conditionalFormatting sqref="E62">
    <cfRule type="cellIs" priority="32" dxfId="159" operator="equal" stopIfTrue="1">
      <formula>0</formula>
    </cfRule>
  </conditionalFormatting>
  <conditionalFormatting sqref="E63">
    <cfRule type="cellIs" priority="31" dxfId="159" operator="equal" stopIfTrue="1">
      <formula>0</formula>
    </cfRule>
  </conditionalFormatting>
  <conditionalFormatting sqref="E142:F142">
    <cfRule type="cellIs" priority="26" dxfId="159" operator="equal" stopIfTrue="1">
      <formula>0</formula>
    </cfRule>
  </conditionalFormatting>
  <conditionalFormatting sqref="E166:F166">
    <cfRule type="cellIs" priority="25" dxfId="159" operator="equal" stopIfTrue="1">
      <formula>0</formula>
    </cfRule>
  </conditionalFormatting>
  <conditionalFormatting sqref="E168:F168">
    <cfRule type="cellIs" priority="23" dxfId="159" operator="equal" stopIfTrue="1">
      <formula>0</formula>
    </cfRule>
  </conditionalFormatting>
  <conditionalFormatting sqref="E167:F167">
    <cfRule type="cellIs" priority="24" dxfId="159" operator="equal" stopIfTrue="1">
      <formula>0</formula>
    </cfRule>
  </conditionalFormatting>
  <conditionalFormatting sqref="E169:F170">
    <cfRule type="cellIs" priority="22" dxfId="159" operator="equal" stopIfTrue="1">
      <formula>0</formula>
    </cfRule>
  </conditionalFormatting>
  <conditionalFormatting sqref="E44">
    <cfRule type="cellIs" priority="17" dxfId="159" operator="equal" stopIfTrue="1">
      <formula>0</formula>
    </cfRule>
  </conditionalFormatting>
  <conditionalFormatting sqref="F40">
    <cfRule type="cellIs" priority="15" dxfId="159" operator="equal" stopIfTrue="1">
      <formula>0</formula>
    </cfRule>
  </conditionalFormatting>
  <conditionalFormatting sqref="E45:F47">
    <cfRule type="cellIs" priority="13" dxfId="159" operator="equal" stopIfTrue="1">
      <formula>0</formula>
    </cfRule>
  </conditionalFormatting>
  <conditionalFormatting sqref="F41:F44">
    <cfRule type="cellIs" priority="18" dxfId="159" operator="equal" stopIfTrue="1">
      <formula>0</formula>
    </cfRule>
  </conditionalFormatting>
  <conditionalFormatting sqref="E41">
    <cfRule type="cellIs" priority="21" dxfId="159" operator="equal" stopIfTrue="1">
      <formula>0</formula>
    </cfRule>
  </conditionalFormatting>
  <conditionalFormatting sqref="E42">
    <cfRule type="cellIs" priority="20" dxfId="159" operator="equal" stopIfTrue="1">
      <formula>0</formula>
    </cfRule>
  </conditionalFormatting>
  <conditionalFormatting sqref="E43">
    <cfRule type="cellIs" priority="19" dxfId="159" operator="equal" stopIfTrue="1">
      <formula>0</formula>
    </cfRule>
  </conditionalFormatting>
  <conditionalFormatting sqref="E40">
    <cfRule type="cellIs" priority="16" dxfId="159" operator="equal" stopIfTrue="1">
      <formula>0</formula>
    </cfRule>
  </conditionalFormatting>
  <conditionalFormatting sqref="E48:F48">
    <cfRule type="cellIs" priority="14" dxfId="159" operator="equal" stopIfTrue="1">
      <formula>0</formula>
    </cfRule>
  </conditionalFormatting>
  <conditionalFormatting sqref="E103:F106">
    <cfRule type="cellIs" priority="9" dxfId="159" operator="equal" stopIfTrue="1">
      <formula>0</formula>
    </cfRule>
  </conditionalFormatting>
  <conditionalFormatting sqref="E113:F113">
    <cfRule type="cellIs" priority="6" dxfId="159" operator="equal" stopIfTrue="1">
      <formula>0</formula>
    </cfRule>
  </conditionalFormatting>
  <conditionalFormatting sqref="E111:F111">
    <cfRule type="cellIs" priority="8" dxfId="159" operator="equal" stopIfTrue="1">
      <formula>0</formula>
    </cfRule>
  </conditionalFormatting>
  <conditionalFormatting sqref="E112:F112">
    <cfRule type="cellIs" priority="7" dxfId="159" operator="equal" stopIfTrue="1">
      <formula>0</formula>
    </cfRule>
  </conditionalFormatting>
  <conditionalFormatting sqref="F122:F125">
    <cfRule type="cellIs" priority="5" dxfId="159" operator="equal" stopIfTrue="1">
      <formula>0</formula>
    </cfRule>
  </conditionalFormatting>
  <conditionalFormatting sqref="E123">
    <cfRule type="cellIs" priority="4" dxfId="159" operator="equal" stopIfTrue="1">
      <formula>0</formula>
    </cfRule>
  </conditionalFormatting>
  <conditionalFormatting sqref="E124">
    <cfRule type="cellIs" priority="3" dxfId="159" operator="equal" stopIfTrue="1">
      <formula>0</formula>
    </cfRule>
  </conditionalFormatting>
  <conditionalFormatting sqref="E125">
    <cfRule type="cellIs" priority="2" dxfId="159" operator="equal" stopIfTrue="1">
      <formula>0</formula>
    </cfRule>
  </conditionalFormatting>
  <conditionalFormatting sqref="E122">
    <cfRule type="cellIs" priority="1" dxfId="15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view="pageBreakPreview" zoomScaleSheetLayoutView="100" zoomScalePageLayoutView="0" workbookViewId="0" topLeftCell="C4">
      <selection activeCell="BW20" sqref="BW20:CN20"/>
    </sheetView>
  </sheetViews>
  <sheetFormatPr defaultColWidth="0.875" defaultRowHeight="12.75"/>
  <cols>
    <col min="1" max="2" width="0.875" style="30" hidden="1" customWidth="1"/>
    <col min="3" max="27" width="0.875" style="30" customWidth="1"/>
    <col min="28" max="28" width="5.875" style="30" customWidth="1"/>
    <col min="29" max="50" width="0.875" style="30" customWidth="1"/>
    <col min="51" max="51" width="8.50390625" style="30" customWidth="1"/>
    <col min="52" max="90" width="0.875" style="30" customWidth="1"/>
    <col min="91" max="91" width="0.6171875" style="30" customWidth="1"/>
    <col min="92" max="92" width="0.37109375" style="30" hidden="1" customWidth="1"/>
    <col min="93" max="100" width="0.875" style="30" customWidth="1"/>
    <col min="101" max="101" width="0.6171875" style="30" customWidth="1"/>
    <col min="102" max="102" width="0.875" style="30" hidden="1" customWidth="1"/>
    <col min="103" max="16384" width="0.875" style="30" customWidth="1"/>
  </cols>
  <sheetData>
    <row r="1" ht="11.25">
      <c r="DF1" s="31" t="s">
        <v>146</v>
      </c>
    </row>
    <row r="2" spans="1:110" s="32" customFormat="1" ht="25.5" customHeight="1">
      <c r="A2" s="227" t="s">
        <v>147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</row>
    <row r="3" spans="1:110" ht="59.25" customHeight="1">
      <c r="A3" s="228" t="s">
        <v>148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9" t="s">
        <v>149</v>
      </c>
      <c r="AD3" s="228"/>
      <c r="AE3" s="228"/>
      <c r="AF3" s="228"/>
      <c r="AG3" s="228"/>
      <c r="AH3" s="228"/>
      <c r="AI3" s="228" t="s">
        <v>150</v>
      </c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 t="s">
        <v>151</v>
      </c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 t="s">
        <v>6</v>
      </c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 t="s">
        <v>8</v>
      </c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</row>
    <row r="4" spans="1:110" s="33" customFormat="1" ht="12" customHeight="1" thickBot="1">
      <c r="A4" s="230">
        <v>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1">
        <v>2</v>
      </c>
      <c r="AD4" s="232"/>
      <c r="AE4" s="232"/>
      <c r="AF4" s="232"/>
      <c r="AG4" s="232"/>
      <c r="AH4" s="232"/>
      <c r="AI4" s="232">
        <v>3</v>
      </c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>
        <v>4</v>
      </c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>
        <v>5</v>
      </c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>
        <v>6</v>
      </c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</row>
    <row r="5" spans="1:110" ht="22.5" customHeight="1">
      <c r="A5" s="215" t="s">
        <v>76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7"/>
      <c r="AC5" s="218" t="s">
        <v>77</v>
      </c>
      <c r="AD5" s="219"/>
      <c r="AE5" s="219"/>
      <c r="AF5" s="219"/>
      <c r="AG5" s="219"/>
      <c r="AH5" s="219"/>
      <c r="AI5" s="219" t="s">
        <v>152</v>
      </c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20">
        <f>AZ15</f>
        <v>1056800</v>
      </c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1">
        <f>BW15</f>
        <v>1539774.2300000004</v>
      </c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3"/>
      <c r="CO5" s="220" t="s">
        <v>14</v>
      </c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</row>
    <row r="6" spans="1:110" ht="12" customHeight="1">
      <c r="A6" s="181" t="s">
        <v>15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3"/>
      <c r="AC6" s="184" t="s">
        <v>79</v>
      </c>
      <c r="AD6" s="184"/>
      <c r="AE6" s="184"/>
      <c r="AF6" s="184"/>
      <c r="AG6" s="184"/>
      <c r="AH6" s="185"/>
      <c r="AI6" s="187" t="s">
        <v>152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5"/>
      <c r="AZ6" s="189" t="s">
        <v>153</v>
      </c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1"/>
      <c r="BW6" s="189" t="s">
        <v>153</v>
      </c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1"/>
      <c r="CO6" s="189" t="s">
        <v>153</v>
      </c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1"/>
    </row>
    <row r="7" spans="1:110" ht="22.5" customHeight="1">
      <c r="A7" s="224" t="s">
        <v>78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6"/>
      <c r="AC7" s="133"/>
      <c r="AD7" s="133"/>
      <c r="AE7" s="133"/>
      <c r="AF7" s="133"/>
      <c r="AG7" s="133"/>
      <c r="AH7" s="186"/>
      <c r="AI7" s="188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86"/>
      <c r="AZ7" s="192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93"/>
      <c r="BW7" s="192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93"/>
      <c r="CO7" s="192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93"/>
    </row>
    <row r="8" spans="1:110" ht="12" customHeight="1">
      <c r="A8" s="205" t="s">
        <v>154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7"/>
      <c r="AC8" s="187" t="s">
        <v>14</v>
      </c>
      <c r="AD8" s="184"/>
      <c r="AE8" s="184"/>
      <c r="AF8" s="184"/>
      <c r="AG8" s="184"/>
      <c r="AH8" s="185"/>
      <c r="AI8" s="187" t="s">
        <v>14</v>
      </c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5"/>
      <c r="AZ8" s="189" t="s">
        <v>153</v>
      </c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1"/>
      <c r="BW8" s="189" t="s">
        <v>153</v>
      </c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1"/>
      <c r="CO8" s="189" t="s">
        <v>153</v>
      </c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4"/>
    </row>
    <row r="9" spans="1:110" ht="12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8"/>
      <c r="AC9" s="208"/>
      <c r="AD9" s="209"/>
      <c r="AE9" s="209"/>
      <c r="AF9" s="209"/>
      <c r="AG9" s="209"/>
      <c r="AH9" s="210"/>
      <c r="AI9" s="188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86"/>
      <c r="AZ9" s="192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93"/>
      <c r="BW9" s="192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93"/>
      <c r="CO9" s="192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95"/>
    </row>
    <row r="10" spans="1:110" ht="12" customHeigh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188"/>
      <c r="AD10" s="133"/>
      <c r="AE10" s="133"/>
      <c r="AF10" s="133"/>
      <c r="AG10" s="133"/>
      <c r="AH10" s="186"/>
      <c r="AI10" s="187" t="s">
        <v>14</v>
      </c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5"/>
      <c r="AZ10" s="189" t="s">
        <v>153</v>
      </c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1"/>
      <c r="BW10" s="189" t="s">
        <v>153</v>
      </c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1"/>
      <c r="CO10" s="189" t="s">
        <v>153</v>
      </c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4"/>
    </row>
    <row r="11" spans="1:110" ht="22.5" customHeight="1">
      <c r="A11" s="211" t="s">
        <v>80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68" t="s">
        <v>81</v>
      </c>
      <c r="AD11" s="169"/>
      <c r="AE11" s="169"/>
      <c r="AF11" s="169"/>
      <c r="AG11" s="169"/>
      <c r="AH11" s="169"/>
      <c r="AI11" s="169" t="s">
        <v>152</v>
      </c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202" t="s">
        <v>153</v>
      </c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14"/>
      <c r="BW11" s="202" t="s">
        <v>153</v>
      </c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14"/>
      <c r="CO11" s="202" t="s">
        <v>153</v>
      </c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4"/>
    </row>
    <row r="12" spans="1:110" ht="12" customHeight="1">
      <c r="A12" s="181" t="s">
        <v>154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3"/>
      <c r="AC12" s="184"/>
      <c r="AD12" s="184"/>
      <c r="AE12" s="184"/>
      <c r="AF12" s="184"/>
      <c r="AG12" s="184"/>
      <c r="AH12" s="185"/>
      <c r="AI12" s="187" t="s">
        <v>14</v>
      </c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5"/>
      <c r="AZ12" s="189" t="s">
        <v>153</v>
      </c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1"/>
      <c r="BW12" s="189" t="s">
        <v>153</v>
      </c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1"/>
      <c r="CO12" s="189" t="s">
        <v>153</v>
      </c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4"/>
    </row>
    <row r="13" spans="1:110" ht="15" customHeight="1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8"/>
      <c r="AC13" s="133"/>
      <c r="AD13" s="133"/>
      <c r="AE13" s="133"/>
      <c r="AF13" s="133"/>
      <c r="AG13" s="133"/>
      <c r="AH13" s="186"/>
      <c r="AI13" s="188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86"/>
      <c r="AZ13" s="192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93"/>
      <c r="BW13" s="192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93"/>
      <c r="CO13" s="192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95"/>
    </row>
    <row r="14" spans="1:110" ht="15" customHeight="1">
      <c r="A14" s="199" t="s">
        <v>82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1"/>
      <c r="AC14" s="168" t="s">
        <v>83</v>
      </c>
      <c r="AD14" s="169"/>
      <c r="AE14" s="169"/>
      <c r="AF14" s="169"/>
      <c r="AG14" s="169"/>
      <c r="AH14" s="169"/>
      <c r="AI14" s="170" t="s">
        <v>155</v>
      </c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68"/>
      <c r="AZ14" s="149">
        <f>AZ15</f>
        <v>1056800</v>
      </c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72">
        <f>BW15</f>
        <v>1539774.2300000004</v>
      </c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4"/>
      <c r="CO14" s="202" t="s">
        <v>153</v>
      </c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4"/>
    </row>
    <row r="15" spans="1:110" ht="15" customHeight="1">
      <c r="A15" s="34" t="s">
        <v>82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168" t="s">
        <v>83</v>
      </c>
      <c r="AD15" s="169"/>
      <c r="AE15" s="169"/>
      <c r="AF15" s="169"/>
      <c r="AG15" s="169"/>
      <c r="AH15" s="169"/>
      <c r="AI15" s="170" t="s">
        <v>156</v>
      </c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68"/>
      <c r="AZ15" s="149">
        <v>1056800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72">
        <f>BW21+BW19</f>
        <v>1539774.2300000004</v>
      </c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4"/>
      <c r="CO15" s="149" t="s">
        <v>14</v>
      </c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</row>
    <row r="16" spans="1:110" ht="23.25" customHeight="1">
      <c r="A16" s="141" t="s">
        <v>157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68" t="s">
        <v>84</v>
      </c>
      <c r="AD16" s="169"/>
      <c r="AE16" s="169"/>
      <c r="AF16" s="169"/>
      <c r="AG16" s="169"/>
      <c r="AH16" s="169"/>
      <c r="AI16" s="170" t="s">
        <v>158</v>
      </c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68"/>
      <c r="AZ16" s="175">
        <f>AZ17</f>
        <v>-19984100</v>
      </c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7"/>
      <c r="BW16" s="162">
        <f>BW17</f>
        <v>-9179054.6</v>
      </c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4"/>
      <c r="CO16" s="150" t="s">
        <v>14</v>
      </c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78"/>
    </row>
    <row r="17" spans="1:110" ht="29.25" customHeight="1" thickBot="1">
      <c r="A17" s="141" t="s">
        <v>159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3"/>
      <c r="AC17" s="144" t="s">
        <v>84</v>
      </c>
      <c r="AD17" s="145"/>
      <c r="AE17" s="145"/>
      <c r="AF17" s="145"/>
      <c r="AG17" s="145"/>
      <c r="AH17" s="145"/>
      <c r="AI17" s="179" t="s">
        <v>160</v>
      </c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44"/>
      <c r="AZ17" s="149">
        <f>AZ18</f>
        <v>-19984100</v>
      </c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62">
        <f>BW18</f>
        <v>-9179054.6</v>
      </c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4"/>
      <c r="CO17" s="154" t="s">
        <v>161</v>
      </c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5"/>
    </row>
    <row r="18" spans="1:110" ht="27" customHeight="1" thickBot="1">
      <c r="A18" s="141" t="s">
        <v>162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3"/>
      <c r="AC18" s="144" t="s">
        <v>84</v>
      </c>
      <c r="AD18" s="145"/>
      <c r="AE18" s="145"/>
      <c r="AF18" s="145"/>
      <c r="AG18" s="145"/>
      <c r="AH18" s="145"/>
      <c r="AI18" s="146" t="s">
        <v>163</v>
      </c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8"/>
      <c r="AZ18" s="149">
        <f>AZ19</f>
        <v>-19984100</v>
      </c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62">
        <f>BW19</f>
        <v>-9179054.6</v>
      </c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4"/>
      <c r="CO18" s="154" t="s">
        <v>161</v>
      </c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5"/>
    </row>
    <row r="19" spans="1:110" ht="33.75" customHeight="1" thickBot="1">
      <c r="A19" s="141" t="s">
        <v>164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44" t="s">
        <v>84</v>
      </c>
      <c r="AD19" s="145"/>
      <c r="AE19" s="145"/>
      <c r="AF19" s="145"/>
      <c r="AG19" s="145"/>
      <c r="AH19" s="145"/>
      <c r="AI19" s="146" t="s">
        <v>165</v>
      </c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8"/>
      <c r="AZ19" s="149">
        <v>-19984100</v>
      </c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65">
        <v>-9179054.6</v>
      </c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7"/>
      <c r="CO19" s="154" t="s">
        <v>161</v>
      </c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5"/>
    </row>
    <row r="20" spans="1:110" ht="24" customHeight="1" thickBot="1">
      <c r="A20" s="141" t="s">
        <v>166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144" t="s">
        <v>85</v>
      </c>
      <c r="AD20" s="145"/>
      <c r="AE20" s="145"/>
      <c r="AF20" s="145"/>
      <c r="AG20" s="145"/>
      <c r="AH20" s="145"/>
      <c r="AI20" s="146" t="s">
        <v>167</v>
      </c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8"/>
      <c r="AZ20" s="149">
        <f>AZ21</f>
        <v>21040891.2</v>
      </c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1">
        <f>BW21</f>
        <v>10718828.83</v>
      </c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3"/>
      <c r="CO20" s="154" t="s">
        <v>161</v>
      </c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5"/>
    </row>
    <row r="21" spans="1:110" ht="27" customHeight="1" thickBot="1">
      <c r="A21" s="141" t="s">
        <v>168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44" t="s">
        <v>85</v>
      </c>
      <c r="AD21" s="145"/>
      <c r="AE21" s="145"/>
      <c r="AF21" s="145"/>
      <c r="AG21" s="145"/>
      <c r="AH21" s="145"/>
      <c r="AI21" s="146" t="s">
        <v>169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8"/>
      <c r="AZ21" s="149">
        <f>AZ22</f>
        <v>21040891.2</v>
      </c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1">
        <f>BW22</f>
        <v>10718828.83</v>
      </c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3"/>
      <c r="CO21" s="154" t="s">
        <v>161</v>
      </c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5"/>
    </row>
    <row r="22" spans="1:110" ht="32.25" customHeight="1" thickBot="1">
      <c r="A22" s="141" t="s">
        <v>170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  <c r="AC22" s="144" t="s">
        <v>85</v>
      </c>
      <c r="AD22" s="145"/>
      <c r="AE22" s="145"/>
      <c r="AF22" s="145"/>
      <c r="AG22" s="145"/>
      <c r="AH22" s="145"/>
      <c r="AI22" s="146" t="s">
        <v>171</v>
      </c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8"/>
      <c r="AZ22" s="149">
        <f>AZ23</f>
        <v>21040891.2</v>
      </c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1">
        <f>BW23</f>
        <v>10718828.83</v>
      </c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3"/>
      <c r="CO22" s="154" t="s">
        <v>161</v>
      </c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5"/>
    </row>
    <row r="23" spans="1:110" ht="37.5" customHeight="1" thickBot="1">
      <c r="A23" s="156" t="s">
        <v>172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8"/>
      <c r="AC23" s="144" t="s">
        <v>85</v>
      </c>
      <c r="AD23" s="145"/>
      <c r="AE23" s="145"/>
      <c r="AF23" s="145"/>
      <c r="AG23" s="145"/>
      <c r="AH23" s="145"/>
      <c r="AI23" s="146" t="s">
        <v>173</v>
      </c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8"/>
      <c r="AZ23" s="149">
        <v>21040891.2</v>
      </c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9">
        <v>10718828.83</v>
      </c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1"/>
      <c r="CO23" s="154" t="s">
        <v>161</v>
      </c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5"/>
    </row>
    <row r="24" spans="30:33" ht="32.25" customHeight="1">
      <c r="AD24" s="37"/>
      <c r="AE24" s="37"/>
      <c r="AF24" s="37"/>
      <c r="AG24" s="37"/>
    </row>
    <row r="25" spans="1:78" s="38" customFormat="1" ht="12.75" customHeight="1">
      <c r="A25" s="38" t="s">
        <v>174</v>
      </c>
      <c r="B25" s="39" t="s">
        <v>175</v>
      </c>
      <c r="C25" s="39"/>
      <c r="D25" s="137" t="s">
        <v>204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40"/>
      <c r="AZ25" s="40"/>
      <c r="BA25" s="40"/>
      <c r="BB25" s="138" t="s">
        <v>176</v>
      </c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</row>
    <row r="26" spans="14:78" s="38" customFormat="1" ht="9.75">
      <c r="N26" s="41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41"/>
      <c r="AH26" s="41"/>
      <c r="AI26" s="41"/>
      <c r="AJ26" s="41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</row>
    <row r="27" spans="19:97" s="38" customFormat="1" ht="9.75">
      <c r="S27" s="42"/>
      <c r="T27" s="42"/>
      <c r="U27" s="42"/>
      <c r="V27" s="42"/>
      <c r="W27" s="42"/>
      <c r="X27" s="42"/>
      <c r="Y27" s="42"/>
      <c r="AR27" s="42"/>
      <c r="AS27" s="42"/>
      <c r="AT27" s="42"/>
      <c r="AU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="38" customFormat="1" ht="9.75"/>
    <row r="29" spans="1:78" s="44" customFormat="1" ht="12.75" customHeight="1">
      <c r="A29" s="41"/>
      <c r="B29" s="41" t="s">
        <v>177</v>
      </c>
      <c r="C29" s="131" t="s">
        <v>187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40"/>
      <c r="AZ29" s="40"/>
      <c r="BA29" s="40"/>
      <c r="BB29" s="139" t="s">
        <v>178</v>
      </c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</row>
    <row r="30" spans="1:74" s="44" customFormat="1" ht="9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3"/>
      <c r="S30" s="43"/>
      <c r="T30" s="43"/>
      <c r="U30" s="43"/>
      <c r="V30" s="43"/>
      <c r="W30" s="43"/>
      <c r="X30" s="43"/>
      <c r="Y30" s="43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38"/>
      <c r="AS30" s="38"/>
      <c r="AT30" s="38"/>
      <c r="AU30" s="38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V30" s="44" t="s">
        <v>179</v>
      </c>
    </row>
    <row r="31" spans="1:104" s="44" customFormat="1" ht="9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AR31" s="42"/>
      <c r="AS31" s="42"/>
      <c r="AT31" s="42"/>
      <c r="AU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</row>
    <row r="32" spans="1:77" s="44" customFormat="1" ht="12.75" customHeight="1">
      <c r="A32" s="38" t="s">
        <v>180</v>
      </c>
      <c r="B32" s="38"/>
      <c r="C32" s="137" t="s">
        <v>180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40"/>
      <c r="AZ32" s="40"/>
      <c r="BA32" s="40"/>
      <c r="BB32" s="40"/>
      <c r="BC32" s="40"/>
      <c r="BD32" s="40"/>
      <c r="BE32" s="40"/>
      <c r="BF32" s="138" t="s">
        <v>181</v>
      </c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</row>
    <row r="33" spans="19:77" s="44" customFormat="1" ht="11.25" customHeight="1"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41"/>
      <c r="AL33" s="41"/>
      <c r="AM33" s="41"/>
      <c r="AN33" s="41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</row>
    <row r="34" s="38" customFormat="1" ht="9.75">
      <c r="AU34" s="45"/>
    </row>
    <row r="35" spans="1:35" s="38" customFormat="1" ht="9.75">
      <c r="A35" s="132"/>
      <c r="B35" s="132"/>
      <c r="C35" s="133" t="s">
        <v>428</v>
      </c>
      <c r="D35" s="133"/>
      <c r="E35" s="133"/>
      <c r="F35" s="133"/>
      <c r="G35" s="134"/>
      <c r="H35" s="134"/>
      <c r="J35" s="135" t="s">
        <v>436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4">
        <v>20</v>
      </c>
      <c r="AC35" s="134"/>
      <c r="AD35" s="134"/>
      <c r="AE35" s="134"/>
      <c r="AF35" s="136" t="s">
        <v>182</v>
      </c>
      <c r="AG35" s="136"/>
      <c r="AH35" s="136"/>
      <c r="AI35" s="38" t="s">
        <v>183</v>
      </c>
    </row>
    <row r="36" ht="3" customHeight="1"/>
    <row r="38" ht="11.25">
      <c r="CH38" s="30" t="s">
        <v>184</v>
      </c>
    </row>
    <row r="39" spans="23:67" ht="11.25">
      <c r="W39" s="30" t="s">
        <v>185</v>
      </c>
      <c r="BO39" s="30" t="s">
        <v>186</v>
      </c>
    </row>
  </sheetData>
  <sheetProtection/>
  <mergeCells count="128"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A14:AB14"/>
    <mergeCell ref="AC14:AH14"/>
    <mergeCell ref="AI14:AY14"/>
    <mergeCell ref="AZ14:BV14"/>
    <mergeCell ref="BW14:CN14"/>
    <mergeCell ref="CO14:DF14"/>
    <mergeCell ref="A12:AB12"/>
    <mergeCell ref="AC12:AH13"/>
    <mergeCell ref="AI12:AY13"/>
    <mergeCell ref="AZ12:BV13"/>
    <mergeCell ref="BW12:CN13"/>
    <mergeCell ref="CO12:DF13"/>
    <mergeCell ref="A13:AB13"/>
    <mergeCell ref="CO16:DF16"/>
    <mergeCell ref="A17:AB17"/>
    <mergeCell ref="AC17:AH17"/>
    <mergeCell ref="AI17:AY17"/>
    <mergeCell ref="AZ17:BV17"/>
    <mergeCell ref="BW17:CN17"/>
    <mergeCell ref="CO17:DF17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C29:AX29"/>
    <mergeCell ref="A35:B35"/>
    <mergeCell ref="C35:F35"/>
    <mergeCell ref="G35:H35"/>
    <mergeCell ref="J35:AA35"/>
    <mergeCell ref="AB35:AE35"/>
    <mergeCell ref="AF35:AH35"/>
    <mergeCell ref="C32:AX32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86</v>
      </c>
      <c r="B1" s="1" t="s">
        <v>1</v>
      </c>
    </row>
    <row r="2" spans="1:2" ht="12.75">
      <c r="A2" t="s">
        <v>87</v>
      </c>
      <c r="B2" s="1" t="s">
        <v>88</v>
      </c>
    </row>
    <row r="3" spans="1:2" ht="12.75">
      <c r="A3" t="s">
        <v>89</v>
      </c>
      <c r="B3" s="1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2017-10-10T07:40:50Z</cp:lastPrinted>
  <dcterms:created xsi:type="dcterms:W3CDTF">1999-06-18T11:49:53Z</dcterms:created>
  <dcterms:modified xsi:type="dcterms:W3CDTF">2017-10-10T07:46:59Z</dcterms:modified>
  <cp:category/>
  <cp:version/>
  <cp:contentType/>
  <cp:contentStatus/>
</cp:coreProperties>
</file>