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288" windowWidth="11808" windowHeight="6228" activeTab="0"/>
  </bookViews>
  <sheets>
    <sheet name="117_1" sheetId="1" r:id="rId1"/>
    <sheet name="Расходы" sheetId="2" r:id="rId2"/>
    <sheet name="117_3" sheetId="3" r:id="rId3"/>
    <sheet name="ExportParams" sheetId="4" state="hidden" r:id="rId4"/>
  </sheets>
  <externalReferences>
    <externalReference r:id="rId7"/>
    <externalReference r:id="rId8"/>
  </externalReferences>
  <definedNames>
    <definedName name="APPT" localSheetId="1">'Расходы'!#REF!</definedName>
    <definedName name="EXPORT_PARAM_SRC_KIND">'ExportParams'!$B$2</definedName>
    <definedName name="EXPORT_SRC_CODE">'ExportParams'!$B$3</definedName>
    <definedName name="EXPORT_SRC_KIND">'ExportParams'!$B$1</definedName>
    <definedName name="FILE_NAME">#REF!</definedName>
    <definedName name="FIO" localSheetId="1">'Расходы'!#REF!</definedName>
    <definedName name="FORM_CODE">#REF!</definedName>
    <definedName name="PARAMS">#REF!</definedName>
    <definedName name="PERIOD">#REF!</definedName>
    <definedName name="RANGE_NAMES">#REF!</definedName>
    <definedName name="RBEGIN_1" localSheetId="1">'Расходы'!$A$13</definedName>
    <definedName name="REG_DATE">#REF!</definedName>
    <definedName name="REND_1" localSheetId="1">'Расходы'!$A$181</definedName>
    <definedName name="SIGN" localSheetId="1">'Расходы'!#REF!</definedName>
    <definedName name="SRC_CODE">#REF!</definedName>
    <definedName name="SRC_KIND">#REF!</definedName>
    <definedName name="_xlnm.Print_Area" localSheetId="0">'117_1'!$A$1:$F$47</definedName>
    <definedName name="_xlnm.Print_Area" localSheetId="2">'117_3'!$A$1:$DF$35</definedName>
  </definedNames>
  <calcPr fullCalcOnLoad="1"/>
</workbook>
</file>

<file path=xl/sharedStrings.xml><?xml version="1.0" encoding="utf-8"?>
<sst xmlns="http://schemas.openxmlformats.org/spreadsheetml/2006/main" count="763" uniqueCount="421">
  <si>
    <t>4</t>
  </si>
  <si>
    <t>5</t>
  </si>
  <si>
    <t>КОДЫ</t>
  </si>
  <si>
    <t xml:space="preserve"> Наименование показателя</t>
  </si>
  <si>
    <t>010</t>
  </si>
  <si>
    <t>Код строки</t>
  </si>
  <si>
    <t>Исполнено</t>
  </si>
  <si>
    <t>6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</si>
  <si>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</si>
  <si>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</si>
  <si>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</si>
  <si>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</si>
  <si>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             2. Расходы бюджета</t>
  </si>
  <si>
    <t>Код расхода по бюджетной классификации</t>
  </si>
  <si>
    <t>-</t>
  </si>
  <si>
    <t>в том числе: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</si>
  <si>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</si>
  <si>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</si>
  <si>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</si>
  <si>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</si>
  <si>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</si>
  <si>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</si>
  <si>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</si>
  <si>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</si>
  <si>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</si>
  <si>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</si>
  <si>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Расходы бюджета - всего</t>
  </si>
  <si>
    <t>200</t>
  </si>
  <si>
    <t>x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</si>
  <si>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</si>
  <si>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</si>
  <si>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</si>
  <si>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</si>
  <si>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</si>
  <si>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</si>
  <si>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</si>
  <si>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</si>
  <si>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</si>
  <si>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</si>
  <si>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</si>
  <si>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</si>
  <si>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</si>
  <si>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</si>
  <si>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</si>
  <si>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</si>
  <si>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</si>
  <si>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</si>
  <si>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</si>
  <si>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</si>
  <si>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</si>
  <si>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</si>
  <si>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</si>
  <si>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</si>
  <si>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</si>
  <si>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</si>
  <si>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</si>
  <si>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</si>
  <si>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</si>
  <si>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</si>
  <si>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</si>
  <si>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Пенсионное обеспечение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</si>
  <si>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</si>
  <si>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</si>
  <si>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</si>
  <si>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</si>
  <si>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</si>
  <si>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</si>
  <si>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</si>
  <si>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</si>
  <si>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</si>
  <si>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</si>
  <si>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</si>
  <si>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</si>
  <si>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720</t>
  </si>
  <si>
    <t>EXPORT_SRC_KIND</t>
  </si>
  <si>
    <t>EXPORT_PARAM_SRC_KIND</t>
  </si>
  <si>
    <t>3</t>
  </si>
  <si>
    <t>EXPORT_SRC_CODE</t>
  </si>
  <si>
    <t>58018-06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</si>
  <si>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</si>
  <si>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>Доходы бюджета - Всего</t>
  </si>
  <si>
    <t xml:space="preserve">х </t>
  </si>
  <si>
    <t>в том числе:                                           НАЛОГОВЫЕ И НЕНАЛОГОВЫЕ ДОХОДЫ</t>
  </si>
  <si>
    <t>000  1  00  00000  00  0000  000</t>
  </si>
  <si>
    <t>000  1  01  00000  00  0000  000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</si>
  <si>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</si>
  <si>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</si>
  <si>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</si>
  <si>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000  1  05  00000  00  0000  000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</si>
  <si>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</si>
  <si>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</si>
  <si>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</si>
  <si>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</si>
  <si>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</si>
  <si>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</si>
  <si>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 xml:space="preserve">Земельный налог с организаций </t>
  </si>
  <si>
    <t>000  1  06  06030  00  0000  110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</si>
  <si>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</si>
  <si>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000  1  06  06033  10  0000  110</t>
  </si>
  <si>
    <t>000  1  06  06040  00  0000  110</t>
  </si>
  <si>
    <t>000  1  06  06043  10  0000  110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</si>
  <si>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</si>
  <si>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</si>
  <si>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</si>
  <si>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</si>
  <si>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</si>
  <si>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</si>
  <si>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</si>
  <si>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</si>
  <si>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</si>
  <si>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</si>
  <si>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 муниципальных районовобразований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</si>
  <si>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</si>
  <si>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Форма 0503117 с. 3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</si>
  <si>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</si>
  <si>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</si>
  <si>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</si>
  <si>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</si>
  <si>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</si>
  <si>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_</t>
  </si>
  <si>
    <t>из них:</t>
  </si>
  <si>
    <t>увеличение остатков средств бюджетов</t>
  </si>
  <si>
    <t>увеличение прочих остатков средств бюджетов</t>
  </si>
  <si>
    <t>х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</si>
  <si>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</si>
  <si>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</si>
  <si>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</si>
  <si>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</si>
  <si>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</si>
  <si>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</si>
  <si>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</si>
  <si>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</si>
  <si>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Каралкин О.И.</t>
  </si>
  <si>
    <t>Начальник</t>
  </si>
  <si>
    <t xml:space="preserve">                  Муругова Н.Ю.</t>
  </si>
  <si>
    <t xml:space="preserve"> </t>
  </si>
  <si>
    <t>Ведущий специалист,главный бухгалтер</t>
  </si>
  <si>
    <t>Самарская В.И.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</si>
  <si>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</si>
  <si>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</si>
  <si>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</si>
  <si>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</si>
  <si>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>Начальник сектора экономики и финансов</t>
  </si>
  <si>
    <t>(в ред.Приказа Минфина России от 19.12.2014 № 157н)</t>
  </si>
  <si>
    <t xml:space="preserve">                                                     ОТЧЕТ ОБ ИСПОЛНЕНИИ БЮДЖЕТА</t>
  </si>
  <si>
    <t>Форма по ОКУД</t>
  </si>
  <si>
    <t xml:space="preserve">            Дата</t>
  </si>
  <si>
    <t>Наименование</t>
  </si>
  <si>
    <t xml:space="preserve">      по ОКПО</t>
  </si>
  <si>
    <t>финансового органа    Администрация Киселевского сельского поселения</t>
  </si>
  <si>
    <t xml:space="preserve"> Глава по БК</t>
  </si>
  <si>
    <t>Наименование публично-правового образования   МО Киселевское сельское поселение</t>
  </si>
  <si>
    <t xml:space="preserve">    по ОКТМО</t>
  </si>
  <si>
    <t xml:space="preserve">Единица измерения: руб. </t>
  </si>
  <si>
    <t>1. Доходы бюджета</t>
  </si>
  <si>
    <t>Код дохода
по бюджетной классификации</t>
  </si>
  <si>
    <t>Утвержден-ные бюджетные 
назначения</t>
  </si>
  <si>
    <t>Глава Администрации Киселевского сельского поселения</t>
  </si>
  <si>
    <t>ШТРАФЫ, САНКЦИИ, ВОЗМЕЩЕНИЕ УЩЕРБА</t>
  </si>
  <si>
    <t>000  1  16  00000  00  0000  000</t>
  </si>
  <si>
    <t>Муниципальная программа Киселевского сельского поселения "Управление муниципальными финансами"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</si>
  <si>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системы"</t>
  </si>
  <si>
    <t>Расходы по организации уличного освещения, содержание и ремонт объектов уличного освещения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</si>
  <si>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</si>
  <si>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Расходы по содержанию и ремонту объектов благоустройства и мест общего пользования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</si>
  <si>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Муниципальная программа Киселевского сельского поселения "Муниципальная политика"</t>
  </si>
  <si>
    <t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"Социальная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лет" муниципальной программы Киселевского сельского поселения "Муниципальная политика"</t>
  </si>
  <si>
    <t>Муниципальная программа Киселевского сельского поселения "Благоустройство территории и обеспечение качественными жилищно-коммунальными услугами"</t>
  </si>
  <si>
    <t>951 0502 05 0 00 00000 000</t>
  </si>
  <si>
    <t xml:space="preserve">Подпрограмма «Развитие жилищно-коммунального хозяйства  Киселевского сельского поселения» </t>
  </si>
  <si>
    <t>951 0502 05 1 00 00000 000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</si>
  <si>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</si>
  <si>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</si>
  <si>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</si>
  <si>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 xml:space="preserve">951 0100 0000000000 000 </t>
  </si>
  <si>
    <t xml:space="preserve">951 0104 0000000000 000 </t>
  </si>
  <si>
    <t xml:space="preserve">951 0104 0100000000 000 </t>
  </si>
  <si>
    <t xml:space="preserve">951 0104 0120000000 000 </t>
  </si>
  <si>
    <t xml:space="preserve">951 0104 0120000110 100 </t>
  </si>
  <si>
    <t xml:space="preserve">951 0104 0120000110 121 </t>
  </si>
  <si>
    <t xml:space="preserve">951 0104 0120000110 120 </t>
  </si>
  <si>
    <t xml:space="preserve">951 0104 0120000110 122 </t>
  </si>
  <si>
    <t xml:space="preserve">951 0104 0120000110 129 </t>
  </si>
  <si>
    <t xml:space="preserve">951 0104 0120000190 200 </t>
  </si>
  <si>
    <t xml:space="preserve">951 0104 0120000190 240 </t>
  </si>
  <si>
    <t xml:space="preserve">951 0104 0120000190 244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</si>
  <si>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</si>
  <si>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</si>
  <si>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</si>
  <si>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</si>
  <si>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</si>
  <si>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 xml:space="preserve">951 0111 9910000000 000 </t>
  </si>
  <si>
    <t xml:space="preserve">951 0111 9910090300 000 </t>
  </si>
  <si>
    <t xml:space="preserve">951 0111 9910090300 800 </t>
  </si>
  <si>
    <t xml:space="preserve">951 0111 9910090300 870 </t>
  </si>
  <si>
    <t xml:space="preserve">951 0113 0000000000 000 </t>
  </si>
  <si>
    <t xml:space="preserve">951 0113 0320000000 000 </t>
  </si>
  <si>
    <t xml:space="preserve">951 0113 0320020160 000 </t>
  </si>
  <si>
    <t xml:space="preserve">951 0113 0320020160 200 </t>
  </si>
  <si>
    <t xml:space="preserve">951 0113 0320020160 240 </t>
  </si>
  <si>
    <t xml:space="preserve">951 0113 0320020160 244 </t>
  </si>
  <si>
    <t xml:space="preserve">951 0113 9900000000 000 </t>
  </si>
  <si>
    <t xml:space="preserve">951 0113 9990000000 000 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</si>
  <si>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</si>
  <si>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</si>
  <si>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</si>
  <si>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</si>
  <si>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951 0113 0310020030 000 </t>
  </si>
  <si>
    <t xml:space="preserve">951 0113 0310020030 800 </t>
  </si>
  <si>
    <t xml:space="preserve">951 0113 0310020030 850 </t>
  </si>
  <si>
    <t xml:space="preserve">951 0113 0310020030 853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</si>
  <si>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</si>
  <si>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</si>
  <si>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</si>
  <si>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</si>
  <si>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951 0203 9990051180 000 </t>
  </si>
  <si>
    <t xml:space="preserve">951 0203 9990051180 100 </t>
  </si>
  <si>
    <t xml:space="preserve">951 0203 9990051180 120 </t>
  </si>
  <si>
    <t xml:space="preserve">951 02039990051180 121 </t>
  </si>
  <si>
    <t xml:space="preserve">951 0203 9990051180 129 </t>
  </si>
  <si>
    <t xml:space="preserve">951 0300 0000000000 000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</si>
  <si>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</si>
  <si>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</si>
  <si>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</si>
  <si>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</si>
  <si>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951 0409 0410020250 000 </t>
  </si>
  <si>
    <t xml:space="preserve">951 0409 0410020250 240 </t>
  </si>
  <si>
    <t xml:space="preserve">951 0409 0410020250 244 </t>
  </si>
  <si>
    <t xml:space="preserve">951 0500 0000000000 000 </t>
  </si>
  <si>
    <t xml:space="preserve">951 0503 0000000000 000 </t>
  </si>
  <si>
    <t xml:space="preserve">951 0503 0500000000 000 </t>
  </si>
  <si>
    <t xml:space="preserve">951 0503 0520000000 000 </t>
  </si>
  <si>
    <t xml:space="preserve">951 0503 0520020280 000 </t>
  </si>
  <si>
    <t xml:space="preserve">951 0503 0520020280 200 </t>
  </si>
  <si>
    <t xml:space="preserve">951 0503 0520020280 240 </t>
  </si>
  <si>
    <t xml:space="preserve">951 0503 0520020280 244 </t>
  </si>
  <si>
    <t xml:space="preserve">951 0503 0520020290 200 </t>
  </si>
  <si>
    <t xml:space="preserve">951 0503 0520020290 240 </t>
  </si>
  <si>
    <t xml:space="preserve">951 0503 0520020290 244 </t>
  </si>
  <si>
    <t>951 0503 0520020300 000</t>
  </si>
  <si>
    <t xml:space="preserve">951 0503 0520020300 200 </t>
  </si>
  <si>
    <t>951 0503 0520020300 240</t>
  </si>
  <si>
    <t xml:space="preserve">951 0503 0520020300 244 </t>
  </si>
  <si>
    <t xml:space="preserve">951 0800 0000000000 000 </t>
  </si>
  <si>
    <t xml:space="preserve">951 0801 0000000000 000 </t>
  </si>
  <si>
    <t xml:space="preserve">951 0801 0600000000 000 </t>
  </si>
  <si>
    <t xml:space="preserve">951 1001 0000000000 000 </t>
  </si>
  <si>
    <t xml:space="preserve">951 1001 0300000000 000 </t>
  </si>
  <si>
    <t xml:space="preserve">951 1001 0330000000 000 </t>
  </si>
  <si>
    <t xml:space="preserve">951 1001 0330011020 000 </t>
  </si>
  <si>
    <t xml:space="preserve">951 1001 0330011020 300 </t>
  </si>
  <si>
    <t xml:space="preserve">951 1001 0330011020 320 </t>
  </si>
  <si>
    <t xml:space="preserve">951 1001 0330011020 321 </t>
  </si>
  <si>
    <t xml:space="preserve">951 0409 0410020250 200 </t>
  </si>
  <si>
    <t>СОЦИАЛЬНАЯ ПОЛИТИКА</t>
  </si>
  <si>
    <t xml:space="preserve">951 1000 0000000000 000 </t>
  </si>
  <si>
    <t>951 0502 05 1 00 20260 240</t>
  </si>
  <si>
    <t>951 0502 05 1 00 20260  244</t>
  </si>
  <si>
    <t>951 0502 05 1 00 20260 200</t>
  </si>
  <si>
    <t>951 0502 05 1 00 20260 000</t>
  </si>
  <si>
    <t>Расходы на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"Обеспечение реализации муниципальной программы Киселевского сельского поселения "Муниципальная политика" муниципальной программы Киселевского сельского поселения "Муниципальная политика"</t>
  </si>
  <si>
    <t xml:space="preserve">951 0503 0520020290 000 </t>
  </si>
  <si>
    <t xml:space="preserve">951 0113 0300000000 000 </t>
  </si>
  <si>
    <t>951  01 00 00 00 00 0000 000</t>
  </si>
  <si>
    <t>951 01 05 00 00 00 0000 000</t>
  </si>
  <si>
    <t>951  01 05 00 00 00 0000 500</t>
  </si>
  <si>
    <t>951  01 05 02 00 00 0000 500</t>
  </si>
  <si>
    <t>951  01 05 02 01 00 0000 510</t>
  </si>
  <si>
    <t>951  01 05 02 01 10 0000 510</t>
  </si>
  <si>
    <t>951  01 05 00 00 00 0000 600</t>
  </si>
  <si>
    <t>951  01 05 02 00 00 0000 600</t>
  </si>
  <si>
    <t>951  01 05 02 01 00 0000 610</t>
  </si>
  <si>
    <t>951  01 05 02 01 10 0000 610</t>
  </si>
  <si>
    <t xml:space="preserve">951 0104 0120000110 000 </t>
  </si>
  <si>
    <t xml:space="preserve">951 0104 9900000000 000 </t>
  </si>
  <si>
    <t>Непрограммные расходы органа местного самоуправления Киселевского сельского поселения</t>
  </si>
  <si>
    <t xml:space="preserve">951 0104 9990000000 000 </t>
  </si>
  <si>
    <t xml:space="preserve">951 0104 9990072390 000 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</si>
  <si>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 , уполномоченных составлять протоколы об административных правонарушениях  по иным непрограммным  расходам  в рамках непрограммных расходов органа местного самоуправления Киселевского сельского поселения </t>
  </si>
  <si>
    <t>Иные непрограммные расходы</t>
  </si>
  <si>
    <t xml:space="preserve">951 0113 0100000000 000 </t>
  </si>
  <si>
    <t xml:space="preserve">951 0113 0120000000 000 </t>
  </si>
  <si>
    <t>Подпрограмма "Нормативно- методическое обеспечение и организация бюджетного процесса"</t>
  </si>
  <si>
    <t xml:space="preserve">951 0113 0310000000 000 </t>
  </si>
  <si>
    <t>Расходы на выплаты по оплате труда работников органа местного самоуправления Киселевского сельского поселения в рамках подпрограммы 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</si>
  <si>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>Муниципальная программа Киселевского сельского поселения " Управление муниципальными финансами"</t>
  </si>
  <si>
    <t>Подпрограмма " Развитие муниципального управления и муниципальной службы в Киселевском сельском поселении"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</si>
  <si>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Киселевском сельском поселении" муниципальной программы Киселевского сельского поселения "Муниципальная политика"</t>
  </si>
  <si>
    <t>Коммунальное хозяйство</t>
  </si>
  <si>
    <t>951 0502 00 0 00 00000 000</t>
  </si>
  <si>
    <t xml:space="preserve">951 0000 0000000000 000 </t>
  </si>
  <si>
    <t xml:space="preserve">Прочая закупка товаров, работ и услуг </t>
  </si>
  <si>
    <t>Прочая закупка товаров, работ и услуг</t>
  </si>
  <si>
    <t>Резервный фонд Администрации Киселевского сельского поселения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</si>
  <si>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 xml:space="preserve">Расходы по оценке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 </t>
  </si>
  <si>
    <t>Изменение остатков средств на счетах по учету средств бюджетов</t>
  </si>
  <si>
    <t>3. Источники финансирования дефицита бюджета</t>
  </si>
  <si>
    <t>000  2  02  40014  10  0000  150</t>
  </si>
  <si>
    <t>000  2  02 40014  00  0000  150</t>
  </si>
  <si>
    <t>000  2  02  40000  00  0000  150</t>
  </si>
  <si>
    <t>000  2  02  35118  10  0000  150</t>
  </si>
  <si>
    <t>000  2  02  35118  00  0000  150</t>
  </si>
  <si>
    <t>000  2  02  30024  10  0000  150</t>
  </si>
  <si>
    <t>000  2  02  30024  00  0000  150</t>
  </si>
  <si>
    <t>000  2  02  30000  00  0000  150</t>
  </si>
  <si>
    <t xml:space="preserve">951 0113 0230000000 000 </t>
  </si>
  <si>
    <t xml:space="preserve">951 0113 0200000000 000 </t>
  </si>
  <si>
    <t>Муниципальная программа Киселевского сельского поселения "Обеспечение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поселения"</t>
  </si>
  <si>
    <t>Подпрограмма "Профилактика терроризма и экстремизма"</t>
  </si>
  <si>
    <t xml:space="preserve">951 0113 0230020240 000 </t>
  </si>
  <si>
    <t xml:space="preserve">951 0113 0230020240 200 </t>
  </si>
  <si>
    <t xml:space="preserve">951 0113 0230020240 240 </t>
  </si>
  <si>
    <t xml:space="preserve">951 0113 0230020240 244 </t>
  </si>
  <si>
    <t>Расходы на информационно- пропагандистское противодействие терроризму и экстремизму на территории поселения  в рамках подпрограммы  "Профилактика терроризма и экстремизма" муниципальной программы Киселевского сельского поселения"Обеспечение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поселения"</t>
  </si>
  <si>
    <t xml:space="preserve">Подпрограмма "Пожарная безопасность" </t>
  </si>
  <si>
    <t>Мероприятия по повышению уровня пожарной безопасности населения и территории в рамках подпрограммы "Пожарная безопасность" муниципальной программы Киселевского сельского поселения "Обеспечение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поселения"</t>
  </si>
  <si>
    <t xml:space="preserve">951 0310 0210000000 000 </t>
  </si>
  <si>
    <t xml:space="preserve">951 0310 0210020090 000 </t>
  </si>
  <si>
    <t xml:space="preserve">951 0310 0210020090 200 </t>
  </si>
  <si>
    <t>951 0310 0210020090 240</t>
  </si>
  <si>
    <t xml:space="preserve">951 0310 0210020090 244 </t>
  </si>
  <si>
    <t>Обеспечение пожарной безопасности</t>
  </si>
  <si>
    <t xml:space="preserve">951 0310 0000000000 000 </t>
  </si>
  <si>
    <t xml:space="preserve">951 0801 0610000000 000 </t>
  </si>
  <si>
    <t xml:space="preserve">951 0801 0610000590 000 </t>
  </si>
  <si>
    <t xml:space="preserve">951 0801 0610000590 600 </t>
  </si>
  <si>
    <t xml:space="preserve">951 0801 0610000590 610 </t>
  </si>
  <si>
    <t xml:space="preserve">951 0801 0610000590 611 </t>
  </si>
  <si>
    <t xml:space="preserve">951 0113 0120099990 852 </t>
  </si>
  <si>
    <t>Уплата прочих налогов, сборов</t>
  </si>
  <si>
    <t xml:space="preserve">951 0412 0000000000 000 </t>
  </si>
  <si>
    <t>Другие вопросы в области национальной экономики</t>
  </si>
  <si>
    <t>в том числе:   Администрация Киселевского сельского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</si>
  <si>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</si>
  <si>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</si>
  <si>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Муниципальная программа Киселевского сельского поселения "Развитие культуры, физической культуры и спорта"</t>
  </si>
  <si>
    <t xml:space="preserve"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культуры, физической культуры и спорта» </t>
  </si>
  <si>
    <t xml:space="preserve">951 0104 0120000190 000 </t>
  </si>
  <si>
    <t xml:space="preserve">Расходы на обеспечение деятельности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 </t>
  </si>
  <si>
    <t xml:space="preserve">951 0310 0200000000 000 </t>
  </si>
  <si>
    <t>Муниципальная программа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</si>
  <si>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>Административные штрафы, установленные законами субъектов Российской Федерации об административных правонарушениях</t>
  </si>
  <si>
    <t>000  1  16  02000  02  0000  140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</si>
  <si>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</si>
  <si>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000  1  16  02020  02  0000  140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</si>
  <si>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Киселевского сельского поселения "Обеспечение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поселения"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</si>
  <si>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</si>
  <si>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</si>
  <si>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</si>
  <si>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</si>
  <si>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</si>
  <si>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951 0705 0310000000 000 </t>
  </si>
  <si>
    <t xml:space="preserve">951 0705 0310020440 000 </t>
  </si>
  <si>
    <t xml:space="preserve">951 0705 0310020440 200 </t>
  </si>
  <si>
    <t xml:space="preserve">951 0705 0310020440 240 </t>
  </si>
  <si>
    <t xml:space="preserve">951 07050310020440 244 </t>
  </si>
  <si>
    <t>Подпрограмма "Развитие муниципального управления и мниципальной службы в Киселевском сельском поселении"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</si>
  <si>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</si>
  <si>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</si>
  <si>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21</t>
  </si>
  <si>
    <t xml:space="preserve">951 0412 990000000 000 </t>
  </si>
  <si>
    <t xml:space="preserve">951 0412 999000000 000 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</si>
  <si>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</si>
  <si>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</si>
  <si>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</si>
  <si>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</si>
  <si>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 xml:space="preserve">951 0107 0000000000 000 </t>
  </si>
  <si>
    <t xml:space="preserve">951 0107 9900000000 000 </t>
  </si>
  <si>
    <t xml:space="preserve">951 0107 9990000000 000 </t>
  </si>
  <si>
    <t xml:space="preserve">951 0107 9990090350 000 </t>
  </si>
  <si>
    <t xml:space="preserve">951 0107 9990090350 800 </t>
  </si>
  <si>
    <t xml:space="preserve">951 0107 9990090350 880 </t>
  </si>
  <si>
    <t>Обеспечение проведение выборов и референдумов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</si>
  <si>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Киселевского сельского поселения</t>
  </si>
  <si>
    <t>Специальные расходы</t>
  </si>
  <si>
    <t xml:space="preserve">951 0113 9990020420 000 </t>
  </si>
  <si>
    <t xml:space="preserve">951 0113 9990020420 200 </t>
  </si>
  <si>
    <t xml:space="preserve">951 0113 9990020420 240 </t>
  </si>
  <si>
    <t xml:space="preserve">951 0113 9990020420 244 </t>
  </si>
  <si>
    <t xml:space="preserve">951 0104 0120000190 247 </t>
  </si>
  <si>
    <t>Закупка энергетических ресурсов</t>
  </si>
  <si>
    <t xml:space="preserve">951 0503 0520020280 247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</si>
  <si>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</si>
  <si>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</si>
  <si>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</si>
  <si>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</si>
  <si>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</si>
  <si>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 xml:space="preserve">951 1102 0620000000 000 </t>
  </si>
  <si>
    <t>Мероприятия по развитию физической культуры и спорта Киселевского сельского поселения в рамках подпрограммы "Развитие массовой физической культуры и спорта Киселевского сельского поселения" муниципальной программы Киселевского сельского поселения "Развитие культуры, физической культуры и спорта"</t>
  </si>
  <si>
    <t xml:space="preserve">951 1102 0620020340 000 </t>
  </si>
  <si>
    <t xml:space="preserve">951 1102 0620020340 100 </t>
  </si>
  <si>
    <t xml:space="preserve">951 1102 0620020340 200 </t>
  </si>
  <si>
    <t xml:space="preserve">951 1102 0620020340 240 </t>
  </si>
  <si>
    <t xml:space="preserve">951 1102 0620020340 244 </t>
  </si>
  <si>
    <t xml:space="preserve">951 1102 0620020340 110 </t>
  </si>
  <si>
    <t xml:space="preserve">951 1102 0620020340 113 </t>
  </si>
  <si>
    <t>Расходы на выплаты персоналу казенных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</si>
  <si>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</si>
  <si>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12</t>
  </si>
  <si>
    <t>Подпрограмма "Развитие массовой физической культуры и спорта Киселевского сельского поселения"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</si>
  <si>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</si>
  <si>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</si>
  <si>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</si>
  <si>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</si>
  <si>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</si>
  <si>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</si>
  <si>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на 1 марта 2021 г.</t>
  </si>
  <si>
    <t>01.03.2021</t>
  </si>
  <si>
    <t xml:space="preserve">951 0113 9990099999 000 </t>
  </si>
  <si>
    <t xml:space="preserve">951 0113 9990099999 800 </t>
  </si>
  <si>
    <t xml:space="preserve">951 0113 9990099999 850 </t>
  </si>
  <si>
    <t xml:space="preserve">951 0113 9990099999 851 </t>
  </si>
  <si>
    <t>Реализация направления расходов по иным непрограммным расходам в рамках непрограммных расходов органом местного самоуправления Киселевского сельского поселения</t>
  </si>
  <si>
    <t xml:space="preserve">951 0310 0220000000 000 </t>
  </si>
  <si>
    <t xml:space="preserve">Подпрограмма "Обеспечение безопасности на водных объектах"  </t>
  </si>
  <si>
    <t xml:space="preserve">951 0310 0220020130 000 </t>
  </si>
  <si>
    <t xml:space="preserve">951 0310 0220020130 200 </t>
  </si>
  <si>
    <t>951 0310 0220020130 240</t>
  </si>
  <si>
    <t xml:space="preserve">951 0310 0220020130 244 </t>
  </si>
  <si>
    <t>марта</t>
  </si>
  <si>
    <t>Периодичность:месячная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</si>
</sst>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\-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8"/>
      <name val="Arial Cyr"/>
      <family val="0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Arial Cyr"/>
      <family val="0"/>
    </font>
    <font>
      <sz val="18"/>
      <color rgb="FFC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hair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hair"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hair"/>
      <bottom style="hair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4" fontId="11" fillId="0" borderId="14" xfId="0" applyNumberFormat="1" applyFont="1" applyBorder="1" applyAlignment="1">
      <alignment/>
    </xf>
    <xf numFmtId="0" fontId="11" fillId="0" borderId="14" xfId="0" applyNumberFormat="1" applyFont="1" applyBorder="1" applyAlignment="1">
      <alignment wrapText="1"/>
    </xf>
    <xf numFmtId="49" fontId="11" fillId="0" borderId="14" xfId="0" applyNumberFormat="1" applyFont="1" applyBorder="1" applyAlignment="1">
      <alignment/>
    </xf>
    <xf numFmtId="49" fontId="11" fillId="0" borderId="15" xfId="0" applyNumberFormat="1" applyFont="1" applyBorder="1" applyAlignment="1">
      <alignment/>
    </xf>
    <xf numFmtId="4" fontId="11" fillId="0" borderId="16" xfId="0" applyNumberFormat="1" applyFont="1" applyBorder="1" applyAlignment="1">
      <alignment/>
    </xf>
    <xf numFmtId="4" fontId="11" fillId="0" borderId="14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wrapText="1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4" fontId="11" fillId="0" borderId="19" xfId="0" applyNumberFormat="1" applyFont="1" applyBorder="1" applyAlignment="1">
      <alignment/>
    </xf>
    <xf numFmtId="0" fontId="11" fillId="0" borderId="15" xfId="0" applyNumberFormat="1" applyFont="1" applyBorder="1" applyAlignment="1">
      <alignment wrapText="1"/>
    </xf>
    <xf numFmtId="49" fontId="11" fillId="0" borderId="15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0" fontId="11" fillId="0" borderId="20" xfId="0" applyNumberFormat="1" applyFont="1" applyBorder="1" applyAlignment="1">
      <alignment wrapText="1"/>
    </xf>
    <xf numFmtId="49" fontId="11" fillId="0" borderId="21" xfId="0" applyNumberFormat="1" applyFont="1" applyBorder="1" applyAlignment="1">
      <alignment/>
    </xf>
    <xf numFmtId="49" fontId="11" fillId="0" borderId="22" xfId="0" applyNumberFormat="1" applyFont="1" applyBorder="1" applyAlignment="1">
      <alignment horizontal="center"/>
    </xf>
    <xf numFmtId="4" fontId="11" fillId="0" borderId="22" xfId="0" applyNumberFormat="1" applyFont="1" applyBorder="1" applyAlignment="1">
      <alignment/>
    </xf>
    <xf numFmtId="4" fontId="11" fillId="0" borderId="23" xfId="0" applyNumberFormat="1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49" fontId="14" fillId="0" borderId="0" xfId="0" applyNumberFormat="1" applyFont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49" fontId="14" fillId="0" borderId="0" xfId="0" applyNumberFormat="1" applyFont="1" applyBorder="1" applyAlignment="1">
      <alignment/>
    </xf>
    <xf numFmtId="0" fontId="14" fillId="0" borderId="25" xfId="0" applyFont="1" applyBorder="1" applyAlignment="1">
      <alignment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14" fillId="0" borderId="26" xfId="0" applyNumberFormat="1" applyFont="1" applyBorder="1" applyAlignment="1">
      <alignment vertical="center"/>
    </xf>
    <xf numFmtId="0" fontId="14" fillId="0" borderId="27" xfId="0" applyFont="1" applyBorder="1" applyAlignment="1">
      <alignment vertical="center" wrapText="1"/>
    </xf>
    <xf numFmtId="49" fontId="14" fillId="0" borderId="27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49" fontId="14" fillId="0" borderId="31" xfId="0" applyNumberFormat="1" applyFont="1" applyBorder="1" applyAlignment="1">
      <alignment horizontal="center" vertical="center"/>
    </xf>
    <xf numFmtId="49" fontId="14" fillId="0" borderId="32" xfId="0" applyNumberFormat="1" applyFont="1" applyBorder="1" applyAlignment="1">
      <alignment horizontal="left" wrapText="1"/>
    </xf>
    <xf numFmtId="49" fontId="14" fillId="0" borderId="33" xfId="0" applyNumberFormat="1" applyFont="1" applyBorder="1" applyAlignment="1">
      <alignment horizontal="center" wrapText="1"/>
    </xf>
    <xf numFmtId="49" fontId="14" fillId="0" borderId="27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right"/>
    </xf>
    <xf numFmtId="4" fontId="14" fillId="0" borderId="16" xfId="0" applyNumberFormat="1" applyFont="1" applyBorder="1" applyAlignment="1">
      <alignment horizontal="right"/>
    </xf>
    <xf numFmtId="49" fontId="14" fillId="0" borderId="26" xfId="0" applyNumberFormat="1" applyFont="1" applyBorder="1" applyAlignment="1">
      <alignment horizontal="left" wrapText="1"/>
    </xf>
    <xf numFmtId="49" fontId="14" fillId="0" borderId="34" xfId="0" applyNumberFormat="1" applyFont="1" applyBorder="1" applyAlignment="1">
      <alignment horizontal="center" wrapText="1"/>
    </xf>
    <xf numFmtId="4" fontId="14" fillId="0" borderId="35" xfId="0" applyNumberFormat="1" applyFont="1" applyBorder="1" applyAlignment="1">
      <alignment horizontal="right"/>
    </xf>
    <xf numFmtId="4" fontId="14" fillId="0" borderId="26" xfId="0" applyNumberFormat="1" applyFont="1" applyBorder="1" applyAlignment="1">
      <alignment horizontal="right"/>
    </xf>
    <xf numFmtId="0" fontId="14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32" xfId="0" applyNumberFormat="1" applyFont="1" applyBorder="1" applyAlignment="1">
      <alignment horizontal="left" vertical="center" wrapText="1"/>
    </xf>
    <xf numFmtId="49" fontId="14" fillId="0" borderId="40" xfId="0" applyNumberFormat="1" applyFont="1" applyBorder="1" applyAlignment="1">
      <alignment horizontal="left" wrapText="1"/>
    </xf>
    <xf numFmtId="49" fontId="14" fillId="0" borderId="41" xfId="0" applyNumberFormat="1" applyFont="1" applyBorder="1" applyAlignment="1">
      <alignment horizontal="center" wrapText="1"/>
    </xf>
    <xf numFmtId="49" fontId="14" fillId="0" borderId="42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right"/>
    </xf>
    <xf numFmtId="4" fontId="14" fillId="0" borderId="42" xfId="0" applyNumberFormat="1" applyFont="1" applyBorder="1" applyAlignment="1">
      <alignment horizontal="right"/>
    </xf>
    <xf numFmtId="4" fontId="53" fillId="0" borderId="14" xfId="0" applyNumberFormat="1" applyFont="1" applyBorder="1" applyAlignment="1">
      <alignment horizontal="right"/>
    </xf>
    <xf numFmtId="4" fontId="53" fillId="0" borderId="42" xfId="0" applyNumberFormat="1" applyFont="1" applyBorder="1" applyAlignment="1">
      <alignment horizontal="right"/>
    </xf>
    <xf numFmtId="4" fontId="14" fillId="0" borderId="43" xfId="0" applyNumberFormat="1" applyFont="1" applyBorder="1" applyAlignment="1">
      <alignment horizontal="right"/>
    </xf>
    <xf numFmtId="0" fontId="14" fillId="0" borderId="40" xfId="0" applyNumberFormat="1" applyFont="1" applyBorder="1" applyAlignment="1">
      <alignment horizontal="left" wrapText="1"/>
    </xf>
    <xf numFmtId="4" fontId="14" fillId="0" borderId="27" xfId="0" applyNumberFormat="1" applyFont="1" applyBorder="1" applyAlignment="1">
      <alignment horizontal="right"/>
    </xf>
    <xf numFmtId="49" fontId="14" fillId="0" borderId="41" xfId="0" applyNumberFormat="1" applyFont="1" applyBorder="1" applyAlignment="1">
      <alignment wrapText="1"/>
    </xf>
    <xf numFmtId="4" fontId="53" fillId="0" borderId="14" xfId="0" applyNumberFormat="1" applyFont="1" applyBorder="1" applyAlignment="1">
      <alignment/>
    </xf>
    <xf numFmtId="4" fontId="53" fillId="0" borderId="42" xfId="0" applyNumberFormat="1" applyFont="1" applyBorder="1" applyAlignment="1">
      <alignment/>
    </xf>
    <xf numFmtId="4" fontId="14" fillId="0" borderId="43" xfId="0" applyNumberFormat="1" applyFont="1" applyBorder="1" applyAlignment="1">
      <alignment/>
    </xf>
    <xf numFmtId="0" fontId="14" fillId="0" borderId="32" xfId="0" applyNumberFormat="1" applyFont="1" applyBorder="1" applyAlignment="1">
      <alignment horizontal="left" wrapText="1"/>
    </xf>
    <xf numFmtId="4" fontId="14" fillId="0" borderId="43" xfId="0" applyNumberFormat="1" applyFont="1" applyBorder="1" applyAlignment="1">
      <alignment horizontal="center"/>
    </xf>
    <xf numFmtId="4" fontId="54" fillId="0" borderId="15" xfId="0" applyNumberFormat="1" applyFont="1" applyBorder="1" applyAlignment="1">
      <alignment horizontal="right"/>
    </xf>
    <xf numFmtId="49" fontId="14" fillId="0" borderId="44" xfId="0" applyNumberFormat="1" applyFont="1" applyBorder="1" applyAlignment="1">
      <alignment horizontal="left" wrapText="1"/>
    </xf>
    <xf numFmtId="0" fontId="14" fillId="33" borderId="14" xfId="0" applyNumberFormat="1" applyFont="1" applyFill="1" applyBorder="1" applyAlignment="1">
      <alignment horizontal="center" wrapText="1"/>
    </xf>
    <xf numFmtId="0" fontId="14" fillId="0" borderId="14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horizontal="center" wrapText="1"/>
    </xf>
    <xf numFmtId="0" fontId="14" fillId="33" borderId="14" xfId="0" applyFont="1" applyFill="1" applyBorder="1" applyAlignment="1">
      <alignment horizontal="center" wrapText="1"/>
    </xf>
    <xf numFmtId="0" fontId="14" fillId="33" borderId="27" xfId="0" applyFont="1" applyFill="1" applyBorder="1" applyAlignment="1">
      <alignment horizontal="center" wrapText="1"/>
    </xf>
    <xf numFmtId="4" fontId="53" fillId="0" borderId="27" xfId="0" applyNumberFormat="1" applyFont="1" applyBorder="1" applyAlignment="1">
      <alignment horizontal="right"/>
    </xf>
    <xf numFmtId="4" fontId="54" fillId="0" borderId="14" xfId="0" applyNumberFormat="1" applyFont="1" applyBorder="1" applyAlignment="1">
      <alignment horizontal="right"/>
    </xf>
    <xf numFmtId="4" fontId="14" fillId="33" borderId="15" xfId="0" applyNumberFormat="1" applyFont="1" applyFill="1" applyBorder="1" applyAlignment="1">
      <alignment horizontal="right"/>
    </xf>
    <xf numFmtId="0" fontId="14" fillId="0" borderId="45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21" xfId="0" applyFont="1" applyBorder="1" applyAlignment="1">
      <alignment horizontal="right"/>
    </xf>
    <xf numFmtId="49" fontId="14" fillId="0" borderId="43" xfId="0" applyNumberFormat="1" applyFont="1" applyBorder="1" applyAlignment="1">
      <alignment horizontal="left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3" xfId="0" applyNumberFormat="1" applyFont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4" fontId="14" fillId="0" borderId="22" xfId="0" applyNumberFormat="1" applyFont="1" applyBorder="1" applyAlignment="1">
      <alignment horizontal="right"/>
    </xf>
    <xf numFmtId="4" fontId="14" fillId="0" borderId="46" xfId="0" applyNumberFormat="1" applyFont="1" applyBorder="1" applyAlignment="1">
      <alignment horizontal="right"/>
    </xf>
    <xf numFmtId="49" fontId="14" fillId="0" borderId="32" xfId="0" applyNumberFormat="1" applyFont="1" applyBorder="1" applyAlignment="1">
      <alignment horizontal="left" wrapText="1"/>
    </xf>
    <xf numFmtId="49" fontId="14" fillId="0" borderId="33" xfId="0" applyNumberFormat="1" applyFont="1" applyBorder="1" applyAlignment="1">
      <alignment horizontal="center" wrapText="1"/>
    </xf>
    <xf numFmtId="49" fontId="14" fillId="0" borderId="27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right"/>
    </xf>
    <xf numFmtId="4" fontId="14" fillId="0" borderId="27" xfId="0" applyNumberFormat="1" applyFont="1" applyBorder="1" applyAlignment="1">
      <alignment horizontal="right"/>
    </xf>
    <xf numFmtId="4" fontId="14" fillId="0" borderId="16" xfId="0" applyNumberFormat="1" applyFont="1" applyBorder="1" applyAlignment="1">
      <alignment horizontal="right"/>
    </xf>
    <xf numFmtId="49" fontId="14" fillId="0" borderId="42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right"/>
    </xf>
    <xf numFmtId="0" fontId="14" fillId="0" borderId="32" xfId="0" applyNumberFormat="1" applyFont="1" applyBorder="1" applyAlignment="1">
      <alignment horizontal="left" wrapText="1"/>
    </xf>
    <xf numFmtId="49" fontId="14" fillId="0" borderId="40" xfId="0" applyNumberFormat="1" applyFont="1" applyBorder="1" applyAlignment="1">
      <alignment horizontal="left" wrapText="1"/>
    </xf>
    <xf numFmtId="49" fontId="14" fillId="0" borderId="41" xfId="0" applyNumberFormat="1" applyFont="1" applyBorder="1" applyAlignment="1">
      <alignment horizontal="center" wrapText="1"/>
    </xf>
    <xf numFmtId="4" fontId="14" fillId="0" borderId="42" xfId="0" applyNumberFormat="1" applyFont="1" applyBorder="1" applyAlignment="1">
      <alignment horizontal="right"/>
    </xf>
    <xf numFmtId="4" fontId="14" fillId="0" borderId="43" xfId="0" applyNumberFormat="1" applyFont="1" applyBorder="1" applyAlignment="1">
      <alignment horizontal="right"/>
    </xf>
    <xf numFmtId="4" fontId="53" fillId="0" borderId="42" xfId="0" applyNumberFormat="1" applyFont="1" applyBorder="1" applyAlignment="1">
      <alignment horizontal="right"/>
    </xf>
    <xf numFmtId="4" fontId="54" fillId="0" borderId="14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0" fillId="0" borderId="24" xfId="0" applyFont="1" applyBorder="1" applyAlignment="1">
      <alignment horizontal="center" vertical="center" wrapText="1"/>
    </xf>
    <xf numFmtId="49" fontId="14" fillId="0" borderId="47" xfId="0" applyNumberFormat="1" applyFont="1" applyBorder="1" applyAlignment="1">
      <alignment horizontal="center" vertical="center" wrapText="1"/>
    </xf>
    <xf numFmtId="49" fontId="14" fillId="0" borderId="26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49" fontId="14" fillId="0" borderId="51" xfId="0" applyNumberFormat="1" applyFont="1" applyBorder="1" applyAlignment="1">
      <alignment horizontal="center" vertical="center" wrapText="1"/>
    </xf>
    <xf numFmtId="49" fontId="14" fillId="0" borderId="35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51" xfId="0" applyNumberFormat="1" applyFont="1" applyBorder="1" applyAlignment="1">
      <alignment horizontal="center" vertical="center"/>
    </xf>
    <xf numFmtId="49" fontId="14" fillId="0" borderId="35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/>
    </xf>
    <xf numFmtId="0" fontId="5" fillId="0" borderId="52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12" fillId="0" borderId="53" xfId="0" applyFont="1" applyBorder="1" applyAlignment="1">
      <alignment horizontal="left" vertical="center" wrapText="1" indent="2"/>
    </xf>
    <xf numFmtId="0" fontId="12" fillId="0" borderId="54" xfId="0" applyFont="1" applyBorder="1" applyAlignment="1">
      <alignment horizontal="left" vertical="center" wrapText="1" indent="2"/>
    </xf>
    <xf numFmtId="0" fontId="12" fillId="0" borderId="55" xfId="0" applyFont="1" applyBorder="1" applyAlignment="1">
      <alignment horizontal="left" vertical="center" wrapText="1" indent="2"/>
    </xf>
    <xf numFmtId="49" fontId="12" fillId="0" borderId="56" xfId="0" applyNumberFormat="1" applyFont="1" applyBorder="1" applyAlignment="1">
      <alignment horizontal="center"/>
    </xf>
    <xf numFmtId="49" fontId="12" fillId="0" borderId="52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0" fontId="12" fillId="0" borderId="38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57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12" fillId="0" borderId="59" xfId="0" applyFont="1" applyBorder="1" applyAlignment="1">
      <alignment vertical="center" wrapText="1"/>
    </xf>
    <xf numFmtId="0" fontId="12" fillId="0" borderId="60" xfId="0" applyFont="1" applyBorder="1" applyAlignment="1">
      <alignment vertical="center" wrapText="1"/>
    </xf>
    <xf numFmtId="0" fontId="12" fillId="0" borderId="61" xfId="0" applyFont="1" applyBorder="1" applyAlignment="1">
      <alignment vertical="center" wrapText="1"/>
    </xf>
    <xf numFmtId="0" fontId="12" fillId="0" borderId="62" xfId="0" applyFont="1" applyBorder="1" applyAlignment="1">
      <alignment vertical="center" wrapText="1"/>
    </xf>
    <xf numFmtId="49" fontId="12" fillId="0" borderId="63" xfId="0" applyNumberFormat="1" applyFont="1" applyBorder="1" applyAlignment="1">
      <alignment horizontal="center"/>
    </xf>
    <xf numFmtId="49" fontId="12" fillId="0" borderId="64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4" fontId="12" fillId="0" borderId="42" xfId="0" applyNumberFormat="1" applyFont="1" applyBorder="1" applyAlignment="1">
      <alignment horizontal="center"/>
    </xf>
    <xf numFmtId="4" fontId="12" fillId="0" borderId="45" xfId="0" applyNumberFormat="1" applyFont="1" applyBorder="1" applyAlignment="1">
      <alignment horizontal="center"/>
    </xf>
    <xf numFmtId="4" fontId="12" fillId="0" borderId="41" xfId="0" applyNumberFormat="1" applyFont="1" applyBorder="1" applyAlignment="1">
      <alignment horizontal="center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65" xfId="0" applyFont="1" applyBorder="1" applyAlignment="1">
      <alignment vertical="center" wrapText="1"/>
    </xf>
    <xf numFmtId="49" fontId="12" fillId="0" borderId="41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 indent="2"/>
    </xf>
    <xf numFmtId="0" fontId="12" fillId="0" borderId="0" xfId="0" applyFont="1" applyBorder="1" applyAlignment="1">
      <alignment horizontal="left" vertical="center" wrapText="1" indent="2"/>
    </xf>
    <xf numFmtId="0" fontId="12" fillId="0" borderId="34" xfId="0" applyFont="1" applyBorder="1" applyAlignment="1">
      <alignment horizontal="left" vertical="center" wrapText="1" indent="2"/>
    </xf>
    <xf numFmtId="49" fontId="12" fillId="0" borderId="25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0" fontId="0" fillId="0" borderId="56" xfId="0" applyBorder="1" applyAlignment="1">
      <alignment/>
    </xf>
    <xf numFmtId="0" fontId="0" fillId="0" borderId="52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0" fillId="0" borderId="33" xfId="0" applyBorder="1" applyAlignment="1">
      <alignment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57" xfId="0" applyFont="1" applyBorder="1" applyAlignment="1">
      <alignment/>
    </xf>
    <xf numFmtId="0" fontId="12" fillId="0" borderId="58" xfId="0" applyFont="1" applyBorder="1" applyAlignment="1">
      <alignment/>
    </xf>
    <xf numFmtId="0" fontId="12" fillId="0" borderId="59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65" xfId="0" applyFont="1" applyBorder="1" applyAlignment="1">
      <alignment/>
    </xf>
    <xf numFmtId="49" fontId="12" fillId="0" borderId="42" xfId="0" applyNumberFormat="1" applyFont="1" applyBorder="1" applyAlignment="1">
      <alignment horizontal="center"/>
    </xf>
    <xf numFmtId="49" fontId="12" fillId="0" borderId="45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4" fontId="13" fillId="0" borderId="42" xfId="0" applyNumberFormat="1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17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65" xfId="0" applyFont="1" applyBorder="1" applyAlignment="1">
      <alignment wrapText="1"/>
    </xf>
    <xf numFmtId="49" fontId="12" fillId="0" borderId="69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70" xfId="0" applyNumberFormat="1" applyFont="1" applyBorder="1" applyAlignment="1">
      <alignment horizontal="center"/>
    </xf>
    <xf numFmtId="4" fontId="13" fillId="0" borderId="45" xfId="0" applyNumberFormat="1" applyFont="1" applyBorder="1" applyAlignment="1">
      <alignment horizontal="center"/>
    </xf>
    <xf numFmtId="4" fontId="13" fillId="0" borderId="41" xfId="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71" xfId="0" applyNumberFormat="1" applyFont="1" applyBorder="1" applyAlignment="1">
      <alignment horizontal="center"/>
    </xf>
    <xf numFmtId="4" fontId="13" fillId="0" borderId="30" xfId="0" applyNumberFormat="1" applyFont="1" applyBorder="1" applyAlignment="1">
      <alignment horizontal="center"/>
    </xf>
    <xf numFmtId="4" fontId="13" fillId="0" borderId="70" xfId="0" applyNumberFormat="1" applyFont="1" applyBorder="1" applyAlignment="1">
      <alignment horizontal="center"/>
    </xf>
    <xf numFmtId="4" fontId="13" fillId="0" borderId="69" xfId="0" applyNumberFormat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4" fontId="13" fillId="0" borderId="21" xfId="0" applyNumberFormat="1" applyFont="1" applyBorder="1" applyAlignment="1">
      <alignment horizontal="center"/>
    </xf>
    <xf numFmtId="4" fontId="13" fillId="0" borderId="71" xfId="0" applyNumberFormat="1" applyFont="1" applyBorder="1" applyAlignment="1">
      <alignment horizontal="center"/>
    </xf>
    <xf numFmtId="0" fontId="12" fillId="0" borderId="72" xfId="0" applyFont="1" applyBorder="1" applyAlignment="1">
      <alignment wrapText="1"/>
    </xf>
    <xf numFmtId="0" fontId="12" fillId="0" borderId="73" xfId="0" applyFont="1" applyBorder="1" applyAlignment="1">
      <alignment wrapText="1"/>
    </xf>
    <xf numFmtId="0" fontId="12" fillId="0" borderId="74" xfId="0" applyFont="1" applyBorder="1" applyAlignment="1">
      <alignment wrapText="1"/>
    </xf>
    <xf numFmtId="0" fontId="13" fillId="0" borderId="21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0" fillId="0" borderId="18" xfId="0" applyBorder="1" applyAlignment="1">
      <alignment wrapText="1"/>
    </xf>
    <xf numFmtId="0" fontId="0" fillId="0" borderId="65" xfId="0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49" fontId="5" fillId="0" borderId="2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4" xfId="0" applyFont="1" applyBorder="1" applyAlignment="1">
      <alignment horizontal="center"/>
    </xf>
    <xf numFmtId="49" fontId="5" fillId="0" borderId="24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dmin\Desktop\&#1044;&#1086;&#1082;&#1091;&#1084;&#1077;&#1085;&#1090;&#1099;\2016\&#1054;&#1090;&#1095;&#1077;&#1090;&#1099;\&#1043;&#1054;&#1044;&#1054;&#1042;&#1054;&#1049;%20&#1054;&#1058;&#1063;&#1045;&#1058;\f._117_na_01.01.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&#1055;&#1086;&#1083;&#1100;&#1079;&#1086;&#1074;&#1072;&#1090;&#1077;&#1083;&#1100;\Desktop\&#1052;&#1086;&#1080;%20&#1076;&#1086;&#1082;&#1091;&#1084;&#1077;&#1085;&#1090;&#1099;\&#1048;&#1053;&#1057;&#1055;&#1045;&#1050;&#1058;&#1054;&#1056;\&#1092;.117\2019\Users\Admin\Desktop\&#1044;&#1086;&#1082;&#1091;&#1084;&#1077;&#1085;&#1090;&#1099;\2016\&#1054;&#1090;&#1095;&#1077;&#1090;&#1099;\&#1043;&#1054;&#1044;&#1054;&#1042;&#1054;&#1049;%20&#1054;&#1058;&#1063;&#1045;&#1058;\f._117_na_01.01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7_1"/>
      <sheetName val="117_2"/>
      <sheetName val="117_3"/>
    </sheetNames>
    <sheetDataSet>
      <sheetData sheetId="1">
        <row r="18">
          <cell r="A18" t="str">
            <v>Подпрограмма «Нормативно-методическое обеспечение и организация бюджетного процесса»</v>
          </cell>
        </row>
        <row r="48">
          <cell r="A48" t="str">
            <v>Непрограммные расходы органа местного самоуправления Киселевского сельского поселения</v>
          </cell>
        </row>
        <row r="49">
          <cell r="A49" t="str">
            <v>Финансовое обеспечение непредвиденных расходов</v>
          </cell>
        </row>
        <row r="74">
          <cell r="A74" t="str">
            <v>Подпрограмма "Обеспечение реализации муниципальной программы Киселевского сельского поселения "Муниципальная политика"</v>
          </cell>
        </row>
        <row r="84">
          <cell r="A84" t="str">
            <v>Непрограммные расходы органа местного самоуправления Киселевского сельского поселения</v>
          </cell>
        </row>
        <row r="85">
          <cell r="A85" t="str">
            <v>Иные непрграммные расходы</v>
          </cell>
        </row>
        <row r="96">
          <cell r="A96" t="str">
            <v>Непрограммные расходы органа местного самоуправления Киселевского сельского поселения</v>
          </cell>
        </row>
        <row r="97">
          <cell r="A97" t="str">
            <v>Иные непрограммные расходы</v>
          </cell>
        </row>
        <row r="98">
          <cell r="A98" t="str">
            <v>Расходы на осуществление первичного воинского учета на территориях, где отсутствуют военные комиссариаты по иным непрограммным  расходам  в рамках непрограммных расходов органа местного самоуправления Киселевского сельского поселения </v>
          </cell>
        </row>
        <row r="125">
          <cell r="A125" t="str">
            <v>Муниципальная программа Киселевского сельского поселения "Развитие транспортной системы"</v>
          </cell>
        </row>
        <row r="126">
          <cell r="A126" t="str">
            <v>Подпрограмма «Развитие транспортной инфраструктуры Киселевского сельского поселения» </v>
          </cell>
        </row>
        <row r="179">
          <cell r="A179" t="str">
            <v>Муниципальная программа Киселевского сельского поселения "Благоустройство территории и обеспечение качественными жилищно-коммунальными услугами"</v>
          </cell>
        </row>
        <row r="180">
          <cell r="A180" t="str">
            <v>Подпрограмма «Благоустройство территории Киселевского сельского поселения» </v>
          </cell>
        </row>
        <row r="209">
          <cell r="A209" t="str">
            <v>Подпрограмма «Организация досуга» </v>
          </cell>
        </row>
        <row r="229">
          <cell r="A229" t="str">
            <v>Подпрограмма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7_1"/>
      <sheetName val="117_2"/>
      <sheetName val="117_3"/>
    </sheetNames>
    <sheetDataSet>
      <sheetData sheetId="1">
        <row r="70">
          <cell r="A70" t="str">
            <v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47"/>
  <sheetViews>
    <sheetView tabSelected="1" zoomScaleSheetLayoutView="70" zoomScalePageLayoutView="0" workbookViewId="0" topLeftCell="A44">
      <selection activeCell="F35" sqref="F35"/>
    </sheetView>
  </sheetViews>
  <sheetFormatPr defaultColWidth="9.00390625" defaultRowHeight="12.75"/>
  <cols>
    <col min="1" max="1" width="35.125" style="18" customWidth="1"/>
    <col min="2" max="2" width="4.375" style="0" customWidth="1"/>
    <col min="3" max="3" width="30.50390625" style="0" customWidth="1"/>
    <col min="4" max="4" width="15.625" style="20" customWidth="1"/>
    <col min="5" max="5" width="14.125" style="20" customWidth="1"/>
    <col min="6" max="6" width="14.125" style="0" customWidth="1"/>
  </cols>
  <sheetData>
    <row r="1" spans="3:6" ht="12.75">
      <c r="C1" s="134" t="s">
        <v>143</v>
      </c>
      <c r="D1" s="134"/>
      <c r="E1" s="134"/>
      <c r="F1" s="134"/>
    </row>
    <row r="2" spans="4:5" ht="12.75">
      <c r="D2"/>
      <c r="E2" s="2"/>
    </row>
    <row r="3" spans="1:6" ht="15.75" customHeight="1" thickBot="1">
      <c r="A3" s="135" t="s">
        <v>144</v>
      </c>
      <c r="B3" s="135"/>
      <c r="C3" s="135"/>
      <c r="D3" s="135"/>
      <c r="E3" s="136"/>
      <c r="F3" s="19" t="s">
        <v>2</v>
      </c>
    </row>
    <row r="4" spans="2:6" ht="12.75">
      <c r="B4" s="137" t="s">
        <v>406</v>
      </c>
      <c r="C4" s="137"/>
      <c r="E4" s="20" t="s">
        <v>145</v>
      </c>
      <c r="F4" s="21" t="s">
        <v>9</v>
      </c>
    </row>
    <row r="5" spans="2:6" ht="12.75">
      <c r="B5" s="17"/>
      <c r="C5" s="17"/>
      <c r="E5" s="20" t="s">
        <v>146</v>
      </c>
      <c r="F5" s="22" t="s">
        <v>407</v>
      </c>
    </row>
    <row r="6" spans="1:6" ht="12.75">
      <c r="A6" s="23" t="s">
        <v>147</v>
      </c>
      <c r="B6" s="20"/>
      <c r="C6" s="20"/>
      <c r="E6" s="20" t="s">
        <v>148</v>
      </c>
      <c r="F6" s="24">
        <v>4228119</v>
      </c>
    </row>
    <row r="7" spans="1:6" ht="12.75" customHeight="1">
      <c r="A7" s="138" t="s">
        <v>149</v>
      </c>
      <c r="B7" s="138"/>
      <c r="C7" s="138"/>
      <c r="E7" s="20" t="s">
        <v>150</v>
      </c>
      <c r="F7" s="24">
        <v>951</v>
      </c>
    </row>
    <row r="8" spans="1:6" ht="12.75">
      <c r="A8" s="16" t="s">
        <v>151</v>
      </c>
      <c r="B8" s="20"/>
      <c r="C8" s="20"/>
      <c r="E8" s="20" t="s">
        <v>152</v>
      </c>
      <c r="F8" s="24">
        <v>60626425</v>
      </c>
    </row>
    <row r="9" spans="1:6" ht="12.75">
      <c r="A9" s="23" t="s">
        <v>420</v>
      </c>
      <c r="B9" s="20"/>
      <c r="C9" s="20"/>
      <c r="F9" s="24"/>
    </row>
    <row r="10" spans="1:6" ht="13.5" thickBot="1">
      <c r="A10" s="23" t="s">
        <v>153</v>
      </c>
      <c r="B10" s="20"/>
      <c r="C10" s="20"/>
      <c r="F10" s="25">
        <v>383</v>
      </c>
    </row>
    <row r="11" spans="1:6" ht="23.25" customHeight="1">
      <c r="A11" s="139" t="s">
        <v>154</v>
      </c>
      <c r="B11" s="139"/>
      <c r="C11" s="139"/>
      <c r="D11" s="139"/>
      <c r="E11" s="139"/>
      <c r="F11" s="139"/>
    </row>
    <row r="12" spans="1:6" ht="51" customHeight="1">
      <c r="A12" s="26" t="s">
        <v>114</v>
      </c>
      <c r="B12" s="26" t="s">
        <v>5</v>
      </c>
      <c r="C12" s="26" t="s">
        <v>155</v>
      </c>
      <c r="D12" s="26" t="s">
        <v>156</v>
      </c>
      <c r="E12" s="26" t="s">
        <v>6</v>
      </c>
      <c r="F12" s="26" t="s">
        <v>8</v>
      </c>
    </row>
    <row r="13" spans="1:6" s="28" customFormat="1" ht="13.5" thickBot="1">
      <c r="A13" s="27">
        <v>1</v>
      </c>
      <c r="B13" s="27">
        <v>2</v>
      </c>
      <c r="C13" s="27">
        <v>3</v>
      </c>
      <c r="D13" s="27" t="s">
        <v>0</v>
      </c>
      <c r="E13" s="27" t="s">
        <v>1</v>
      </c>
      <c r="F13" s="27" t="s">
        <v>7</v>
      </c>
    </row>
    <row r="14" spans="1:6" ht="14.25" thickBot="1">
      <c r="A14" s="43" t="s">
        <v>80</v>
      </c>
      <c r="B14" s="44" t="s">
        <v>4</v>
      </c>
      <c r="C14" s="45" t="s">
        <v>81</v>
      </c>
      <c r="D14" s="46">
        <f>D15+D38</f>
        <v>16555900</v>
      </c>
      <c r="E14" s="47">
        <f>E15+E38</f>
        <v>4354886.99</v>
      </c>
      <c r="F14" s="39">
        <f>D14-E14</f>
        <v>12201013.01</v>
      </c>
    </row>
    <row r="15" spans="1:6" ht="41.25">
      <c r="A15" s="40" t="s">
        <v>82</v>
      </c>
      <c r="B15" s="32" t="s">
        <v>4</v>
      </c>
      <c r="C15" s="41" t="s">
        <v>83</v>
      </c>
      <c r="D15" s="42">
        <f>D16+D21+D24+D35</f>
        <v>14743700</v>
      </c>
      <c r="E15" s="42">
        <f>E16+E24+E21+E32</f>
        <v>4320454.11</v>
      </c>
      <c r="F15" s="33">
        <f>D15-E15</f>
        <v>10423245.89</v>
      </c>
    </row>
    <row r="16" spans="1:6" ht="13.5">
      <c r="A16" s="30" t="s">
        <v>16</v>
      </c>
      <c r="B16" s="32" t="s">
        <v>4</v>
      </c>
      <c r="C16" s="31" t="s">
        <v>84</v>
      </c>
      <c r="D16" s="29">
        <f>D17</f>
        <v>7694400</v>
      </c>
      <c r="E16" s="29">
        <f>E17</f>
        <v>1081959.29</v>
      </c>
      <c r="F16" s="33">
        <f>F17</f>
        <v>6612440.71</v>
      </c>
    </row>
    <row r="17" spans="1:6" ht="13.5">
      <c r="A17" s="30" t="s">
        <v>17</v>
      </c>
      <c r="B17" s="31" t="s">
        <v>4</v>
      </c>
      <c r="C17" s="31" t="s">
        <v>85</v>
      </c>
      <c r="D17" s="29">
        <f>D18</f>
        <v>7694400</v>
      </c>
      <c r="E17" s="29">
        <f>E18+E19+E20</f>
        <v>1081959.29</v>
      </c>
      <c r="F17" s="33">
        <f>D17-E17</f>
        <v>6612440.71</v>
      </c>
    </row>
    <row r="18" spans="1:6" ht="132.75" customHeight="1">
      <c r="A18" s="30" t="s">
        <v>86</v>
      </c>
      <c r="B18" s="31" t="s">
        <v>4</v>
      </c>
      <c r="C18" s="31" t="s">
        <v>87</v>
      </c>
      <c r="D18" s="29">
        <v>7694400</v>
      </c>
      <c r="E18" s="29">
        <v>1084761.02</v>
      </c>
      <c r="F18" s="33">
        <f>D18-E18</f>
        <v>6609638.98</v>
      </c>
    </row>
    <row r="19" spans="1:6" ht="192.75">
      <c r="A19" s="30" t="s">
        <v>333</v>
      </c>
      <c r="B19" s="31" t="s">
        <v>4</v>
      </c>
      <c r="C19" s="31" t="s">
        <v>334</v>
      </c>
      <c r="D19" s="29" t="s">
        <v>14</v>
      </c>
      <c r="E19" s="29">
        <v>393.25</v>
      </c>
      <c r="F19" s="33">
        <v>-393.25</v>
      </c>
    </row>
    <row r="20" spans="1:6" ht="69">
      <c r="A20" s="30" t="s">
        <v>357</v>
      </c>
      <c r="B20" s="31" t="s">
        <v>4</v>
      </c>
      <c r="C20" s="31" t="s">
        <v>358</v>
      </c>
      <c r="D20" s="29" t="s">
        <v>14</v>
      </c>
      <c r="E20" s="29">
        <v>-3194.98</v>
      </c>
      <c r="F20" s="33">
        <v>3194.98</v>
      </c>
    </row>
    <row r="21" spans="1:6" ht="27">
      <c r="A21" s="30" t="s">
        <v>18</v>
      </c>
      <c r="B21" s="31" t="s">
        <v>4</v>
      </c>
      <c r="C21" s="31" t="s">
        <v>88</v>
      </c>
      <c r="D21" s="29">
        <f>D22</f>
        <v>1100000</v>
      </c>
      <c r="E21" s="29">
        <f>E22</f>
        <v>84010.4</v>
      </c>
      <c r="F21" s="33">
        <f>E21</f>
        <v>84010.4</v>
      </c>
    </row>
    <row r="22" spans="1:6" ht="29.25" customHeight="1">
      <c r="A22" s="30" t="s">
        <v>19</v>
      </c>
      <c r="B22" s="31" t="s">
        <v>4</v>
      </c>
      <c r="C22" s="31" t="s">
        <v>89</v>
      </c>
      <c r="D22" s="29">
        <f>D23</f>
        <v>1100000</v>
      </c>
      <c r="E22" s="29">
        <f>E23</f>
        <v>84010.4</v>
      </c>
      <c r="F22" s="33">
        <f>F23</f>
        <v>1015989.6</v>
      </c>
    </row>
    <row r="23" spans="1:6" ht="27">
      <c r="A23" s="30" t="s">
        <v>19</v>
      </c>
      <c r="B23" s="31" t="s">
        <v>4</v>
      </c>
      <c r="C23" s="31" t="s">
        <v>90</v>
      </c>
      <c r="D23" s="29">
        <v>1100000</v>
      </c>
      <c r="E23" s="29">
        <v>84010.4</v>
      </c>
      <c r="F23" s="33">
        <f>D23-E23</f>
        <v>1015989.6</v>
      </c>
    </row>
    <row r="24" spans="1:6" ht="13.5">
      <c r="A24" s="30" t="s">
        <v>20</v>
      </c>
      <c r="B24" s="31" t="s">
        <v>4</v>
      </c>
      <c r="C24" s="31" t="s">
        <v>91</v>
      </c>
      <c r="D24" s="29">
        <f>D25+D27</f>
        <v>5914300</v>
      </c>
      <c r="E24" s="29">
        <f>E25+E27</f>
        <v>3154384.42</v>
      </c>
      <c r="F24" s="33">
        <f aca="true" t="shared" si="0" ref="F24:F31">D24-E24</f>
        <v>2759915.58</v>
      </c>
    </row>
    <row r="25" spans="1:6" ht="27">
      <c r="A25" s="30" t="s">
        <v>21</v>
      </c>
      <c r="B25" s="31" t="s">
        <v>4</v>
      </c>
      <c r="C25" s="31" t="s">
        <v>92</v>
      </c>
      <c r="D25" s="29">
        <f>D26</f>
        <v>106000</v>
      </c>
      <c r="E25" s="29">
        <f>E26</f>
        <v>2017.81</v>
      </c>
      <c r="F25" s="33">
        <f t="shared" si="0"/>
        <v>103982.19</v>
      </c>
    </row>
    <row r="26" spans="1:6" ht="81" customHeight="1">
      <c r="A26" s="30" t="s">
        <v>22</v>
      </c>
      <c r="B26" s="31" t="s">
        <v>4</v>
      </c>
      <c r="C26" s="31" t="s">
        <v>93</v>
      </c>
      <c r="D26" s="29">
        <v>106000</v>
      </c>
      <c r="E26" s="29">
        <v>2017.81</v>
      </c>
      <c r="F26" s="33">
        <f t="shared" si="0"/>
        <v>103982.19</v>
      </c>
    </row>
    <row r="27" spans="1:6" ht="13.5">
      <c r="A27" s="30" t="s">
        <v>23</v>
      </c>
      <c r="B27" s="31" t="s">
        <v>4</v>
      </c>
      <c r="C27" s="31" t="s">
        <v>94</v>
      </c>
      <c r="D27" s="29">
        <f>D28+D30</f>
        <v>5808300</v>
      </c>
      <c r="E27" s="29">
        <f>E28+E30</f>
        <v>3152366.61</v>
      </c>
      <c r="F27" s="33">
        <f t="shared" si="0"/>
        <v>2655933.39</v>
      </c>
    </row>
    <row r="28" spans="1:6" ht="13.5">
      <c r="A28" s="30" t="s">
        <v>95</v>
      </c>
      <c r="B28" s="31" t="s">
        <v>4</v>
      </c>
      <c r="C28" s="31" t="s">
        <v>96</v>
      </c>
      <c r="D28" s="29">
        <f>D29</f>
        <v>3089000</v>
      </c>
      <c r="E28" s="29">
        <f>E29</f>
        <v>3022676.48</v>
      </c>
      <c r="F28" s="33">
        <f t="shared" si="0"/>
        <v>66323.52000000002</v>
      </c>
    </row>
    <row r="29" spans="1:6" ht="63" customHeight="1">
      <c r="A29" s="30" t="s">
        <v>97</v>
      </c>
      <c r="B29" s="31" t="s">
        <v>4</v>
      </c>
      <c r="C29" s="31" t="s">
        <v>98</v>
      </c>
      <c r="D29" s="29">
        <v>3089000</v>
      </c>
      <c r="E29" s="29">
        <v>3022676.48</v>
      </c>
      <c r="F29" s="33">
        <f>D29-E29</f>
        <v>66323.52000000002</v>
      </c>
    </row>
    <row r="30" spans="1:6" ht="13.5">
      <c r="A30" s="30" t="s">
        <v>24</v>
      </c>
      <c r="B30" s="31" t="s">
        <v>4</v>
      </c>
      <c r="C30" s="31" t="s">
        <v>99</v>
      </c>
      <c r="D30" s="29">
        <f>D31</f>
        <v>2719300</v>
      </c>
      <c r="E30" s="29">
        <f>E31</f>
        <v>129690.13</v>
      </c>
      <c r="F30" s="33">
        <f t="shared" si="0"/>
        <v>2589609.87</v>
      </c>
    </row>
    <row r="31" spans="1:6" ht="66.75" customHeight="1">
      <c r="A31" s="30" t="s">
        <v>25</v>
      </c>
      <c r="B31" s="31" t="s">
        <v>4</v>
      </c>
      <c r="C31" s="31" t="s">
        <v>100</v>
      </c>
      <c r="D31" s="29">
        <v>2719300</v>
      </c>
      <c r="E31" s="29">
        <v>129690.13</v>
      </c>
      <c r="F31" s="33">
        <f t="shared" si="0"/>
        <v>2589609.87</v>
      </c>
    </row>
    <row r="32" spans="1:6" ht="66.75" customHeight="1">
      <c r="A32" s="30" t="s">
        <v>400</v>
      </c>
      <c r="B32" s="31" t="s">
        <v>4</v>
      </c>
      <c r="C32" s="31" t="s">
        <v>401</v>
      </c>
      <c r="D32" s="34" t="str">
        <f aca="true" t="shared" si="1" ref="D32:F33">D33</f>
        <v>-</v>
      </c>
      <c r="E32" s="34">
        <f t="shared" si="1"/>
        <v>100</v>
      </c>
      <c r="F32" s="33" t="s">
        <v>14</v>
      </c>
    </row>
    <row r="33" spans="1:6" ht="95.25" customHeight="1">
      <c r="A33" s="30" t="s">
        <v>402</v>
      </c>
      <c r="B33" s="31" t="s">
        <v>4</v>
      </c>
      <c r="C33" s="31" t="s">
        <v>403</v>
      </c>
      <c r="D33" s="34" t="str">
        <f t="shared" si="1"/>
        <v>-</v>
      </c>
      <c r="E33" s="34">
        <f t="shared" si="1"/>
        <v>100</v>
      </c>
      <c r="F33" s="33" t="s">
        <v>14</v>
      </c>
    </row>
    <row r="34" spans="1:6" ht="129.75" customHeight="1">
      <c r="A34" s="30" t="s">
        <v>404</v>
      </c>
      <c r="B34" s="31" t="s">
        <v>4</v>
      </c>
      <c r="C34" s="31" t="s">
        <v>405</v>
      </c>
      <c r="D34" s="34" t="s">
        <v>14</v>
      </c>
      <c r="E34" s="34">
        <v>100</v>
      </c>
      <c r="F34" s="33" t="s">
        <v>14</v>
      </c>
    </row>
    <row r="35" spans="1:6" ht="27">
      <c r="A35" s="30" t="s">
        <v>158</v>
      </c>
      <c r="B35" s="31" t="s">
        <v>4</v>
      </c>
      <c r="C35" s="31" t="s">
        <v>159</v>
      </c>
      <c r="D35" s="34">
        <f aca="true" t="shared" si="2" ref="D35:F36">D36</f>
        <v>35000</v>
      </c>
      <c r="E35" s="34" t="str">
        <f t="shared" si="2"/>
        <v>-</v>
      </c>
      <c r="F35" s="33">
        <f t="shared" si="2"/>
        <v>35000</v>
      </c>
    </row>
    <row r="36" spans="1:6" ht="81" customHeight="1">
      <c r="A36" s="30" t="s">
        <v>341</v>
      </c>
      <c r="B36" s="31" t="s">
        <v>4</v>
      </c>
      <c r="C36" s="31" t="s">
        <v>342</v>
      </c>
      <c r="D36" s="34">
        <f t="shared" si="2"/>
        <v>35000</v>
      </c>
      <c r="E36" s="34" t="str">
        <f t="shared" si="2"/>
        <v>-</v>
      </c>
      <c r="F36" s="33">
        <f t="shared" si="2"/>
        <v>35000</v>
      </c>
    </row>
    <row r="37" spans="1:6" ht="93.75" customHeight="1">
      <c r="A37" s="30" t="s">
        <v>343</v>
      </c>
      <c r="B37" s="31" t="s">
        <v>4</v>
      </c>
      <c r="C37" s="31" t="s">
        <v>344</v>
      </c>
      <c r="D37" s="34">
        <v>35000</v>
      </c>
      <c r="E37" s="34" t="s">
        <v>14</v>
      </c>
      <c r="F37" s="33">
        <v>35000</v>
      </c>
    </row>
    <row r="38" spans="1:6" ht="51.75" customHeight="1">
      <c r="A38" s="30" t="s">
        <v>101</v>
      </c>
      <c r="B38" s="31" t="s">
        <v>4</v>
      </c>
      <c r="C38" s="31" t="s">
        <v>102</v>
      </c>
      <c r="D38" s="34">
        <f>D39</f>
        <v>1812200</v>
      </c>
      <c r="E38" s="34">
        <f>E39</f>
        <v>34432.880000000005</v>
      </c>
      <c r="F38" s="33">
        <f>D38-E38</f>
        <v>1777767.12</v>
      </c>
    </row>
    <row r="39" spans="1:6" ht="75" customHeight="1">
      <c r="A39" s="30" t="s">
        <v>103</v>
      </c>
      <c r="B39" s="31" t="s">
        <v>4</v>
      </c>
      <c r="C39" s="31" t="s">
        <v>104</v>
      </c>
      <c r="D39" s="34">
        <f>D40+D45</f>
        <v>1812200</v>
      </c>
      <c r="E39" s="34">
        <f>E40+E45</f>
        <v>34432.880000000005</v>
      </c>
      <c r="F39" s="33">
        <f>D39-E39</f>
        <v>1777767.12</v>
      </c>
    </row>
    <row r="40" spans="1:6" ht="74.25" customHeight="1">
      <c r="A40" s="30" t="s">
        <v>105</v>
      </c>
      <c r="B40" s="31" t="s">
        <v>4</v>
      </c>
      <c r="C40" s="31" t="s">
        <v>304</v>
      </c>
      <c r="D40" s="34">
        <f>D43+D41</f>
        <v>240400</v>
      </c>
      <c r="E40" s="34">
        <f>E43+E41</f>
        <v>24651.88</v>
      </c>
      <c r="F40" s="33">
        <f>D40-E40</f>
        <v>215748.12</v>
      </c>
    </row>
    <row r="41" spans="1:6" ht="80.25" customHeight="1">
      <c r="A41" s="30" t="s">
        <v>106</v>
      </c>
      <c r="B41" s="31" t="s">
        <v>4</v>
      </c>
      <c r="C41" s="31" t="s">
        <v>303</v>
      </c>
      <c r="D41" s="34">
        <v>200</v>
      </c>
      <c r="E41" s="34">
        <f>E42</f>
        <v>200</v>
      </c>
      <c r="F41" s="33" t="str">
        <f>F42</f>
        <v>-</v>
      </c>
    </row>
    <row r="42" spans="1:6" ht="65.25" customHeight="1">
      <c r="A42" s="30" t="s">
        <v>107</v>
      </c>
      <c r="B42" s="35" t="s">
        <v>4</v>
      </c>
      <c r="C42" s="31" t="s">
        <v>302</v>
      </c>
      <c r="D42" s="34">
        <v>200</v>
      </c>
      <c r="E42" s="34">
        <v>200</v>
      </c>
      <c r="F42" s="33" t="s">
        <v>14</v>
      </c>
    </row>
    <row r="43" spans="1:6" ht="126" customHeight="1">
      <c r="A43" s="30" t="s">
        <v>108</v>
      </c>
      <c r="B43" s="31" t="s">
        <v>4</v>
      </c>
      <c r="C43" s="31" t="s">
        <v>301</v>
      </c>
      <c r="D43" s="34">
        <f>D44</f>
        <v>240200</v>
      </c>
      <c r="E43" s="34">
        <f>E44</f>
        <v>24451.88</v>
      </c>
      <c r="F43" s="33">
        <f>F44</f>
        <v>215748.12</v>
      </c>
    </row>
    <row r="44" spans="1:6" ht="129" customHeight="1">
      <c r="A44" s="30" t="s">
        <v>109</v>
      </c>
      <c r="B44" s="31" t="s">
        <v>4</v>
      </c>
      <c r="C44" s="31" t="s">
        <v>300</v>
      </c>
      <c r="D44" s="34">
        <v>240200</v>
      </c>
      <c r="E44" s="34">
        <v>24451.88</v>
      </c>
      <c r="F44" s="33">
        <f>D44-E44</f>
        <v>215748.12</v>
      </c>
    </row>
    <row r="45" spans="1:6" ht="82.5" customHeight="1">
      <c r="A45" s="30" t="s">
        <v>110</v>
      </c>
      <c r="B45" s="35" t="s">
        <v>4</v>
      </c>
      <c r="C45" s="31" t="s">
        <v>299</v>
      </c>
      <c r="D45" s="34">
        <f>D46</f>
        <v>1571800</v>
      </c>
      <c r="E45" s="34">
        <f>E46</f>
        <v>9781</v>
      </c>
      <c r="F45" s="33">
        <f>E45</f>
        <v>9781</v>
      </c>
    </row>
    <row r="46" spans="1:6" ht="94.5" customHeight="1">
      <c r="A46" s="30" t="s">
        <v>111</v>
      </c>
      <c r="B46" s="35" t="s">
        <v>4</v>
      </c>
      <c r="C46" s="31" t="s">
        <v>298</v>
      </c>
      <c r="D46" s="34">
        <f>D47</f>
        <v>1571800</v>
      </c>
      <c r="E46" s="34">
        <f>E47</f>
        <v>9781</v>
      </c>
      <c r="F46" s="33">
        <f>F47</f>
        <v>1562019</v>
      </c>
    </row>
    <row r="47" spans="1:6" ht="110.25">
      <c r="A47" s="36" t="s">
        <v>112</v>
      </c>
      <c r="B47" s="35" t="s">
        <v>4</v>
      </c>
      <c r="C47" s="31" t="s">
        <v>297</v>
      </c>
      <c r="D47" s="34">
        <v>1571800</v>
      </c>
      <c r="E47" s="34">
        <v>9781</v>
      </c>
      <c r="F47" s="33">
        <f>D47-E47</f>
        <v>1562019</v>
      </c>
    </row>
  </sheetData>
  <sheetProtection/>
  <mergeCells count="5">
    <mergeCell ref="C1:F1"/>
    <mergeCell ref="A3:E3"/>
    <mergeCell ref="B4:C4"/>
    <mergeCell ref="A7:C7"/>
    <mergeCell ref="A11:F11"/>
  </mergeCells>
  <conditionalFormatting sqref="F14 F21:F31 F35:F37">
    <cfRule type="cellIs" priority="55" dxfId="29" operator="equal" stopIfTrue="1">
      <formula>0</formula>
    </cfRule>
  </conditionalFormatting>
  <conditionalFormatting sqref="F15">
    <cfRule type="cellIs" priority="54" dxfId="29" operator="equal" stopIfTrue="1">
      <formula>0</formula>
    </cfRule>
  </conditionalFormatting>
  <conditionalFormatting sqref="F16">
    <cfRule type="cellIs" priority="53" dxfId="29" operator="equal" stopIfTrue="1">
      <formula>0</formula>
    </cfRule>
  </conditionalFormatting>
  <conditionalFormatting sqref="F17">
    <cfRule type="cellIs" priority="52" dxfId="29" operator="equal" stopIfTrue="1">
      <formula>0</formula>
    </cfRule>
  </conditionalFormatting>
  <conditionalFormatting sqref="F18">
    <cfRule type="cellIs" priority="51" dxfId="29" operator="equal" stopIfTrue="1">
      <formula>0</formula>
    </cfRule>
  </conditionalFormatting>
  <conditionalFormatting sqref="F38:F47">
    <cfRule type="cellIs" priority="49" dxfId="29" operator="equal" stopIfTrue="1">
      <formula>0</formula>
    </cfRule>
  </conditionalFormatting>
  <conditionalFormatting sqref="F19">
    <cfRule type="cellIs" priority="8" dxfId="29" operator="equal" stopIfTrue="1">
      <formula>0</formula>
    </cfRule>
  </conditionalFormatting>
  <conditionalFormatting sqref="F20">
    <cfRule type="cellIs" priority="4" dxfId="29" operator="equal" stopIfTrue="1">
      <formula>0</formula>
    </cfRule>
  </conditionalFormatting>
  <conditionalFormatting sqref="F32:F34">
    <cfRule type="cellIs" priority="1" dxfId="29" operator="equal" stopIfTrue="1">
      <formula>0</formula>
    </cfRule>
  </conditionalFormatting>
  <printOptions/>
  <pageMargins left="0.7480314960629921" right="0.7480314960629921" top="0.5905511811023623" bottom="0.5905511811023623" header="0.5118110236220472" footer="0.5118110236220472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view="pageBreakPreview" zoomScale="60" zoomScaleNormal="69" zoomScalePageLayoutView="0" workbookViewId="0" topLeftCell="A177">
      <selection activeCell="E50" sqref="E50"/>
    </sheetView>
  </sheetViews>
  <sheetFormatPr defaultColWidth="9.00390625" defaultRowHeight="12.75"/>
  <cols>
    <col min="1" max="1" width="70.875" style="49" customWidth="1"/>
    <col min="2" max="2" width="7.125" style="49" customWidth="1"/>
    <col min="3" max="3" width="46.125" style="49" customWidth="1"/>
    <col min="4" max="4" width="35.00390625" style="49" customWidth="1"/>
    <col min="5" max="5" width="32.125" style="49" customWidth="1"/>
    <col min="6" max="6" width="37.50390625" style="49" customWidth="1"/>
    <col min="7" max="7" width="9.00390625" style="49" customWidth="1"/>
    <col min="8" max="13" width="9.125" style="49" customWidth="1"/>
    <col min="14" max="14" width="9.50390625" style="49" customWidth="1"/>
    <col min="15" max="16384" width="8.875" style="49" customWidth="1"/>
  </cols>
  <sheetData>
    <row r="1" ht="18" customHeight="1"/>
    <row r="2" spans="1:6" ht="32.25" customHeight="1">
      <c r="A2" s="142" t="s">
        <v>12</v>
      </c>
      <c r="B2" s="142"/>
      <c r="C2" s="142"/>
      <c r="D2" s="142"/>
      <c r="E2" s="50"/>
      <c r="F2" s="51" t="s">
        <v>11</v>
      </c>
    </row>
    <row r="3" spans="1:6" ht="13.5" customHeight="1" thickBot="1">
      <c r="A3" s="52"/>
      <c r="B3" s="52"/>
      <c r="C3" s="53"/>
      <c r="D3" s="54"/>
      <c r="E3" s="54"/>
      <c r="F3" s="54"/>
    </row>
    <row r="4" spans="1:6" ht="9.75" customHeight="1">
      <c r="A4" s="143" t="s">
        <v>3</v>
      </c>
      <c r="B4" s="146" t="s">
        <v>5</v>
      </c>
      <c r="C4" s="146" t="s">
        <v>13</v>
      </c>
      <c r="D4" s="149" t="s">
        <v>10</v>
      </c>
      <c r="E4" s="152" t="s">
        <v>6</v>
      </c>
      <c r="F4" s="140" t="s">
        <v>8</v>
      </c>
    </row>
    <row r="5" spans="1:6" ht="5.25" customHeight="1">
      <c r="A5" s="144"/>
      <c r="B5" s="147"/>
      <c r="C5" s="147"/>
      <c r="D5" s="150"/>
      <c r="E5" s="153"/>
      <c r="F5" s="141"/>
    </row>
    <row r="6" spans="1:6" ht="9" customHeight="1">
      <c r="A6" s="144"/>
      <c r="B6" s="147"/>
      <c r="C6" s="147"/>
      <c r="D6" s="150"/>
      <c r="E6" s="153"/>
      <c r="F6" s="141"/>
    </row>
    <row r="7" spans="1:6" ht="6" customHeight="1">
      <c r="A7" s="144"/>
      <c r="B7" s="147"/>
      <c r="C7" s="147"/>
      <c r="D7" s="150"/>
      <c r="E7" s="153"/>
      <c r="F7" s="141"/>
    </row>
    <row r="8" spans="1:6" ht="6" customHeight="1">
      <c r="A8" s="144"/>
      <c r="B8" s="147"/>
      <c r="C8" s="147"/>
      <c r="D8" s="150"/>
      <c r="E8" s="153"/>
      <c r="F8" s="141"/>
    </row>
    <row r="9" spans="1:6" ht="24" customHeight="1">
      <c r="A9" s="144"/>
      <c r="B9" s="147"/>
      <c r="C9" s="147"/>
      <c r="D9" s="150"/>
      <c r="E9" s="153"/>
      <c r="F9" s="141"/>
    </row>
    <row r="10" spans="1:6" ht="3.75" customHeight="1" hidden="1">
      <c r="A10" s="144"/>
      <c r="B10" s="147"/>
      <c r="C10" s="55"/>
      <c r="D10" s="150"/>
      <c r="E10" s="56"/>
      <c r="F10" s="57"/>
    </row>
    <row r="11" spans="1:6" ht="12.75" customHeight="1" hidden="1">
      <c r="A11" s="145"/>
      <c r="B11" s="148"/>
      <c r="C11" s="58"/>
      <c r="D11" s="151"/>
      <c r="E11" s="59"/>
      <c r="F11" s="60"/>
    </row>
    <row r="12" spans="1:6" ht="13.5" customHeight="1" thickBot="1">
      <c r="A12" s="61">
        <v>1</v>
      </c>
      <c r="B12" s="62">
        <v>2</v>
      </c>
      <c r="C12" s="63">
        <v>3</v>
      </c>
      <c r="D12" s="64" t="s">
        <v>0</v>
      </c>
      <c r="E12" s="65" t="s">
        <v>1</v>
      </c>
      <c r="F12" s="66" t="s">
        <v>7</v>
      </c>
    </row>
    <row r="13" spans="1:6" ht="22.5">
      <c r="A13" s="67" t="s">
        <v>26</v>
      </c>
      <c r="B13" s="68" t="s">
        <v>27</v>
      </c>
      <c r="C13" s="69" t="s">
        <v>28</v>
      </c>
      <c r="D13" s="70">
        <f>D14</f>
        <v>18155850</v>
      </c>
      <c r="E13" s="70">
        <f>E14</f>
        <v>1738658.45</v>
      </c>
      <c r="F13" s="71">
        <f>D13-E13</f>
        <v>16417191.55</v>
      </c>
    </row>
    <row r="14" spans="1:6" ht="56.25" customHeight="1">
      <c r="A14" s="72" t="s">
        <v>332</v>
      </c>
      <c r="B14" s="73" t="s">
        <v>27</v>
      </c>
      <c r="C14" s="69" t="s">
        <v>290</v>
      </c>
      <c r="D14" s="74">
        <f>D16+D84+D93+D106+D121+D153+D161+D145+D169</f>
        <v>18155850</v>
      </c>
      <c r="E14" s="74">
        <f>E16+E121+E153+E161+E84</f>
        <v>1738658.45</v>
      </c>
      <c r="F14" s="75">
        <f>F13</f>
        <v>16417191.55</v>
      </c>
    </row>
    <row r="15" spans="1:6" ht="22.5">
      <c r="A15" s="76"/>
      <c r="B15" s="77"/>
      <c r="C15" s="78"/>
      <c r="D15" s="79"/>
      <c r="E15" s="80"/>
      <c r="F15" s="81"/>
    </row>
    <row r="16" spans="1:6" ht="22.5">
      <c r="A16" s="67" t="s">
        <v>29</v>
      </c>
      <c r="B16" s="68" t="s">
        <v>27</v>
      </c>
      <c r="C16" s="69" t="s">
        <v>174</v>
      </c>
      <c r="D16" s="70">
        <f>D17+D43+D49+D37</f>
        <v>6278750</v>
      </c>
      <c r="E16" s="70">
        <f>E17+E49</f>
        <v>529669.11</v>
      </c>
      <c r="F16" s="71">
        <f>IF(OR(D16="-",E16&gt;=D16),"-",D16-IF(E16="-",0,E16))</f>
        <v>5749080.89</v>
      </c>
    </row>
    <row r="17" spans="1:6" ht="162" customHeight="1">
      <c r="A17" s="67" t="s">
        <v>42</v>
      </c>
      <c r="B17" s="68" t="s">
        <v>27</v>
      </c>
      <c r="C17" s="69" t="s">
        <v>175</v>
      </c>
      <c r="D17" s="70">
        <f>D18+D31</f>
        <v>5288850</v>
      </c>
      <c r="E17" s="70">
        <f>E18+E31</f>
        <v>522174.70999999996</v>
      </c>
      <c r="F17" s="71">
        <f>IF(OR(D17="-",E17&gt;=D17),"-",D17-IF(E17="-",0,E17))</f>
        <v>4766675.29</v>
      </c>
    </row>
    <row r="18" spans="1:6" ht="103.5" customHeight="1">
      <c r="A18" s="67" t="s">
        <v>160</v>
      </c>
      <c r="B18" s="68" t="s">
        <v>27</v>
      </c>
      <c r="C18" s="69" t="s">
        <v>176</v>
      </c>
      <c r="D18" s="70">
        <f>D19</f>
        <v>5288650</v>
      </c>
      <c r="E18" s="70">
        <f>E19</f>
        <v>521974.70999999996</v>
      </c>
      <c r="F18" s="70">
        <f>D18-E18</f>
        <v>4766675.29</v>
      </c>
    </row>
    <row r="19" spans="1:6" ht="96.75" customHeight="1">
      <c r="A19" s="67" t="str">
        <f>'[1]117_2'!A18</f>
        <v>Подпрограмма «Нормативно-методическое обеспечение и организация бюджетного процесса»</v>
      </c>
      <c r="B19" s="68" t="s">
        <v>27</v>
      </c>
      <c r="C19" s="69" t="s">
        <v>177</v>
      </c>
      <c r="D19" s="70">
        <f>D20+D26</f>
        <v>5288650</v>
      </c>
      <c r="E19" s="70">
        <f>E20+E26</f>
        <v>521974.70999999996</v>
      </c>
      <c r="F19" s="70">
        <f aca="true" t="shared" si="0" ref="F19:F26">D19-E19</f>
        <v>4766675.29</v>
      </c>
    </row>
    <row r="20" spans="1:6" ht="252" customHeight="1">
      <c r="A20" s="82" t="s">
        <v>284</v>
      </c>
      <c r="B20" s="68" t="s">
        <v>27</v>
      </c>
      <c r="C20" s="69" t="s">
        <v>273</v>
      </c>
      <c r="D20" s="70">
        <f>D21</f>
        <v>4188650</v>
      </c>
      <c r="E20" s="70">
        <f>E21</f>
        <v>355309.3</v>
      </c>
      <c r="F20" s="70">
        <f t="shared" si="0"/>
        <v>3833340.7</v>
      </c>
    </row>
    <row r="21" spans="1:6" ht="173.25" customHeight="1">
      <c r="A21" s="83" t="s">
        <v>30</v>
      </c>
      <c r="B21" s="84" t="s">
        <v>27</v>
      </c>
      <c r="C21" s="85" t="s">
        <v>178</v>
      </c>
      <c r="D21" s="86">
        <f>D22</f>
        <v>4188650</v>
      </c>
      <c r="E21" s="87">
        <f>E22</f>
        <v>355309.3</v>
      </c>
      <c r="F21" s="70">
        <f t="shared" si="0"/>
        <v>3833340.7</v>
      </c>
    </row>
    <row r="22" spans="1:6" ht="90.75" customHeight="1">
      <c r="A22" s="83" t="s">
        <v>31</v>
      </c>
      <c r="B22" s="84" t="s">
        <v>27</v>
      </c>
      <c r="C22" s="85" t="s">
        <v>180</v>
      </c>
      <c r="D22" s="86">
        <f>D23+D24+D25</f>
        <v>4188650</v>
      </c>
      <c r="E22" s="87">
        <f>E23+E25</f>
        <v>355309.3</v>
      </c>
      <c r="F22" s="70">
        <f t="shared" si="0"/>
        <v>3833340.7</v>
      </c>
    </row>
    <row r="23" spans="1:6" ht="56.25" customHeight="1">
      <c r="A23" s="83" t="s">
        <v>32</v>
      </c>
      <c r="B23" s="84" t="s">
        <v>27</v>
      </c>
      <c r="C23" s="85" t="s">
        <v>179</v>
      </c>
      <c r="D23" s="88">
        <v>3040446</v>
      </c>
      <c r="E23" s="89">
        <v>295265.51</v>
      </c>
      <c r="F23" s="70">
        <f t="shared" si="0"/>
        <v>2745180.49</v>
      </c>
    </row>
    <row r="24" spans="1:6" ht="126" customHeight="1">
      <c r="A24" s="83" t="s">
        <v>33</v>
      </c>
      <c r="B24" s="84" t="s">
        <v>27</v>
      </c>
      <c r="C24" s="85" t="s">
        <v>181</v>
      </c>
      <c r="D24" s="88">
        <v>230000</v>
      </c>
      <c r="E24" s="89" t="s">
        <v>14</v>
      </c>
      <c r="F24" s="70">
        <v>230000</v>
      </c>
    </row>
    <row r="25" spans="1:6" ht="142.5" customHeight="1">
      <c r="A25" s="83" t="s">
        <v>34</v>
      </c>
      <c r="B25" s="84" t="s">
        <v>27</v>
      </c>
      <c r="C25" s="85" t="s">
        <v>182</v>
      </c>
      <c r="D25" s="88">
        <v>918204</v>
      </c>
      <c r="E25" s="89">
        <v>60043.79</v>
      </c>
      <c r="F25" s="70">
        <f>D25+E25</f>
        <v>978247.79</v>
      </c>
    </row>
    <row r="26" spans="1:6" ht="253.5" customHeight="1">
      <c r="A26" s="91" t="s">
        <v>338</v>
      </c>
      <c r="B26" s="84" t="s">
        <v>27</v>
      </c>
      <c r="C26" s="85" t="s">
        <v>337</v>
      </c>
      <c r="D26" s="86">
        <f>D27</f>
        <v>1100000</v>
      </c>
      <c r="E26" s="86">
        <f>E27</f>
        <v>166665.41</v>
      </c>
      <c r="F26" s="70">
        <f t="shared" si="0"/>
        <v>933334.59</v>
      </c>
    </row>
    <row r="27" spans="1:6" ht="77.25" customHeight="1">
      <c r="A27" s="83" t="s">
        <v>35</v>
      </c>
      <c r="B27" s="84" t="s">
        <v>27</v>
      </c>
      <c r="C27" s="85" t="s">
        <v>183</v>
      </c>
      <c r="D27" s="86">
        <f>D28</f>
        <v>1100000</v>
      </c>
      <c r="E27" s="87">
        <f>E28</f>
        <v>166665.41</v>
      </c>
      <c r="F27" s="70">
        <f>D27-E27</f>
        <v>933334.59</v>
      </c>
    </row>
    <row r="28" spans="1:6" ht="89.25" customHeight="1">
      <c r="A28" s="83" t="s">
        <v>36</v>
      </c>
      <c r="B28" s="84" t="s">
        <v>27</v>
      </c>
      <c r="C28" s="85" t="s">
        <v>184</v>
      </c>
      <c r="D28" s="86">
        <f>D29+D30</f>
        <v>1100000</v>
      </c>
      <c r="E28" s="87">
        <f>E29+E30</f>
        <v>166665.41</v>
      </c>
      <c r="F28" s="70">
        <f>D28-E28</f>
        <v>933334.59</v>
      </c>
    </row>
    <row r="29" spans="1:6" ht="56.25" customHeight="1">
      <c r="A29" s="83" t="s">
        <v>291</v>
      </c>
      <c r="B29" s="84" t="s">
        <v>27</v>
      </c>
      <c r="C29" s="85" t="s">
        <v>185</v>
      </c>
      <c r="D29" s="88">
        <v>884300</v>
      </c>
      <c r="E29" s="89">
        <v>117398.61</v>
      </c>
      <c r="F29" s="70">
        <f>D29-E29</f>
        <v>766901.39</v>
      </c>
    </row>
    <row r="30" spans="1:6" ht="56.25" customHeight="1">
      <c r="A30" s="83" t="s">
        <v>380</v>
      </c>
      <c r="B30" s="84" t="s">
        <v>27</v>
      </c>
      <c r="C30" s="85" t="s">
        <v>379</v>
      </c>
      <c r="D30" s="88">
        <v>215700</v>
      </c>
      <c r="E30" s="89">
        <v>49266.8</v>
      </c>
      <c r="F30" s="70">
        <f>D30-E30</f>
        <v>166433.2</v>
      </c>
    </row>
    <row r="31" spans="1:6" ht="87" customHeight="1">
      <c r="A31" s="83" t="s">
        <v>275</v>
      </c>
      <c r="B31" s="84" t="s">
        <v>27</v>
      </c>
      <c r="C31" s="85" t="s">
        <v>274</v>
      </c>
      <c r="D31" s="86">
        <f aca="true" t="shared" si="1" ref="D31:E33">D32</f>
        <v>200</v>
      </c>
      <c r="E31" s="86">
        <f>E32</f>
        <v>200</v>
      </c>
      <c r="F31" s="90" t="str">
        <f>F32</f>
        <v>-</v>
      </c>
    </row>
    <row r="32" spans="1:6" ht="60.75" customHeight="1">
      <c r="A32" s="83" t="s">
        <v>279</v>
      </c>
      <c r="B32" s="84" t="s">
        <v>27</v>
      </c>
      <c r="C32" s="85" t="s">
        <v>276</v>
      </c>
      <c r="D32" s="86">
        <f t="shared" si="1"/>
        <v>200</v>
      </c>
      <c r="E32" s="86">
        <f t="shared" si="1"/>
        <v>200</v>
      </c>
      <c r="F32" s="90" t="str">
        <f>F33</f>
        <v>-</v>
      </c>
    </row>
    <row r="33" spans="1:6" ht="299.25" customHeight="1">
      <c r="A33" s="91" t="s">
        <v>278</v>
      </c>
      <c r="B33" s="84" t="s">
        <v>27</v>
      </c>
      <c r="C33" s="85" t="s">
        <v>277</v>
      </c>
      <c r="D33" s="86">
        <f t="shared" si="1"/>
        <v>200</v>
      </c>
      <c r="E33" s="86">
        <f t="shared" si="1"/>
        <v>200</v>
      </c>
      <c r="F33" s="90" t="str">
        <f>F34</f>
        <v>-</v>
      </c>
    </row>
    <row r="34" spans="1:6" ht="79.5" customHeight="1">
      <c r="A34" s="83" t="s">
        <v>35</v>
      </c>
      <c r="B34" s="84" t="s">
        <v>27</v>
      </c>
      <c r="C34" s="85" t="s">
        <v>186</v>
      </c>
      <c r="D34" s="86">
        <f>D35</f>
        <v>200</v>
      </c>
      <c r="E34" s="87">
        <f>E36</f>
        <v>200</v>
      </c>
      <c r="F34" s="90" t="str">
        <f>F35</f>
        <v>-</v>
      </c>
    </row>
    <row r="35" spans="1:6" ht="79.5" customHeight="1">
      <c r="A35" s="83" t="s">
        <v>36</v>
      </c>
      <c r="B35" s="84" t="s">
        <v>27</v>
      </c>
      <c r="C35" s="85" t="s">
        <v>187</v>
      </c>
      <c r="D35" s="86">
        <f>D36</f>
        <v>200</v>
      </c>
      <c r="E35" s="87">
        <f>E36</f>
        <v>200</v>
      </c>
      <c r="F35" s="90" t="str">
        <f>F36</f>
        <v>-</v>
      </c>
    </row>
    <row r="36" spans="1:6" ht="75" customHeight="1">
      <c r="A36" s="83" t="s">
        <v>291</v>
      </c>
      <c r="B36" s="84" t="s">
        <v>27</v>
      </c>
      <c r="C36" s="85" t="s">
        <v>188</v>
      </c>
      <c r="D36" s="88">
        <v>200</v>
      </c>
      <c r="E36" s="89">
        <v>200</v>
      </c>
      <c r="F36" s="90" t="s">
        <v>14</v>
      </c>
    </row>
    <row r="37" spans="1:6" ht="75" customHeight="1">
      <c r="A37" s="67" t="s">
        <v>372</v>
      </c>
      <c r="B37" s="68" t="s">
        <v>27</v>
      </c>
      <c r="C37" s="69" t="s">
        <v>366</v>
      </c>
      <c r="D37" s="70">
        <f>D38</f>
        <v>514900</v>
      </c>
      <c r="E37" s="92" t="s">
        <v>14</v>
      </c>
      <c r="F37" s="71">
        <f>D38</f>
        <v>514900</v>
      </c>
    </row>
    <row r="38" spans="1:6" ht="75" customHeight="1">
      <c r="A38" s="67" t="s">
        <v>275</v>
      </c>
      <c r="B38" s="68" t="s">
        <v>27</v>
      </c>
      <c r="C38" s="69" t="s">
        <v>367</v>
      </c>
      <c r="D38" s="86">
        <f>D39</f>
        <v>514900</v>
      </c>
      <c r="E38" s="92" t="s">
        <v>14</v>
      </c>
      <c r="F38" s="71">
        <f>F37</f>
        <v>514900</v>
      </c>
    </row>
    <row r="39" spans="1:6" ht="75" customHeight="1">
      <c r="A39" s="67" t="s">
        <v>279</v>
      </c>
      <c r="B39" s="68" t="s">
        <v>27</v>
      </c>
      <c r="C39" s="69" t="s">
        <v>368</v>
      </c>
      <c r="D39" s="86">
        <f>D40</f>
        <v>514900</v>
      </c>
      <c r="E39" s="92" t="s">
        <v>14</v>
      </c>
      <c r="F39" s="71">
        <f>D39</f>
        <v>514900</v>
      </c>
    </row>
    <row r="40" spans="1:6" ht="146.25" customHeight="1">
      <c r="A40" s="67" t="s">
        <v>373</v>
      </c>
      <c r="B40" s="68" t="s">
        <v>27</v>
      </c>
      <c r="C40" s="85" t="s">
        <v>369</v>
      </c>
      <c r="D40" s="86">
        <f>D41</f>
        <v>514900</v>
      </c>
      <c r="E40" s="92" t="s">
        <v>14</v>
      </c>
      <c r="F40" s="71">
        <f>D40</f>
        <v>514900</v>
      </c>
    </row>
    <row r="41" spans="1:6" ht="75" customHeight="1">
      <c r="A41" s="83" t="s">
        <v>37</v>
      </c>
      <c r="B41" s="84" t="s">
        <v>27</v>
      </c>
      <c r="C41" s="85" t="s">
        <v>370</v>
      </c>
      <c r="D41" s="86">
        <f>D42</f>
        <v>514900</v>
      </c>
      <c r="E41" s="87" t="s">
        <v>14</v>
      </c>
      <c r="F41" s="71">
        <f>D41</f>
        <v>514900</v>
      </c>
    </row>
    <row r="42" spans="1:6" ht="75" customHeight="1">
      <c r="A42" s="83" t="s">
        <v>374</v>
      </c>
      <c r="B42" s="84" t="s">
        <v>27</v>
      </c>
      <c r="C42" s="85" t="s">
        <v>371</v>
      </c>
      <c r="D42" s="88">
        <v>514900</v>
      </c>
      <c r="E42" s="89" t="s">
        <v>14</v>
      </c>
      <c r="F42" s="71">
        <f>D42</f>
        <v>514900</v>
      </c>
    </row>
    <row r="43" spans="1:6" ht="48.75" customHeight="1">
      <c r="A43" s="67" t="s">
        <v>43</v>
      </c>
      <c r="B43" s="68" t="s">
        <v>27</v>
      </c>
      <c r="C43" s="69" t="s">
        <v>189</v>
      </c>
      <c r="D43" s="70">
        <f>D44</f>
        <v>50000</v>
      </c>
      <c r="E43" s="92" t="s">
        <v>14</v>
      </c>
      <c r="F43" s="71">
        <f>D44</f>
        <v>50000</v>
      </c>
    </row>
    <row r="44" spans="1:6" ht="84.75" customHeight="1">
      <c r="A44" s="67" t="str">
        <f>'[1]117_2'!A48</f>
        <v>Непрограммные расходы органа местного самоуправления Киселевского сельского поселения</v>
      </c>
      <c r="B44" s="68" t="s">
        <v>27</v>
      </c>
      <c r="C44" s="69" t="s">
        <v>190</v>
      </c>
      <c r="D44" s="86">
        <f>D45</f>
        <v>50000</v>
      </c>
      <c r="E44" s="92" t="s">
        <v>14</v>
      </c>
      <c r="F44" s="71">
        <f>F43</f>
        <v>50000</v>
      </c>
    </row>
    <row r="45" spans="1:6" ht="75.75" customHeight="1">
      <c r="A45" s="67" t="str">
        <f>'[1]117_2'!A49</f>
        <v>Финансовое обеспечение непредвиденных расходов</v>
      </c>
      <c r="B45" s="68" t="s">
        <v>27</v>
      </c>
      <c r="C45" s="69" t="s">
        <v>191</v>
      </c>
      <c r="D45" s="86">
        <f>D46</f>
        <v>50000</v>
      </c>
      <c r="E45" s="92" t="s">
        <v>14</v>
      </c>
      <c r="F45" s="71">
        <f>D45</f>
        <v>50000</v>
      </c>
    </row>
    <row r="46" spans="1:6" ht="156.75" customHeight="1">
      <c r="A46" s="67" t="s">
        <v>293</v>
      </c>
      <c r="B46" s="68" t="s">
        <v>27</v>
      </c>
      <c r="C46" s="85" t="s">
        <v>192</v>
      </c>
      <c r="D46" s="86">
        <f>D47</f>
        <v>50000</v>
      </c>
      <c r="E46" s="92" t="s">
        <v>14</v>
      </c>
      <c r="F46" s="71">
        <f>D46</f>
        <v>50000</v>
      </c>
    </row>
    <row r="47" spans="1:6" ht="46.5" customHeight="1">
      <c r="A47" s="83" t="s">
        <v>37</v>
      </c>
      <c r="B47" s="84" t="s">
        <v>27</v>
      </c>
      <c r="C47" s="85" t="s">
        <v>193</v>
      </c>
      <c r="D47" s="86">
        <f>D48</f>
        <v>50000</v>
      </c>
      <c r="E47" s="87" t="s">
        <v>14</v>
      </c>
      <c r="F47" s="71">
        <f>D47</f>
        <v>50000</v>
      </c>
    </row>
    <row r="48" spans="1:6" ht="51.75" customHeight="1">
      <c r="A48" s="83" t="s">
        <v>41</v>
      </c>
      <c r="B48" s="84" t="s">
        <v>27</v>
      </c>
      <c r="C48" s="85" t="s">
        <v>194</v>
      </c>
      <c r="D48" s="88">
        <v>50000</v>
      </c>
      <c r="E48" s="89" t="s">
        <v>14</v>
      </c>
      <c r="F48" s="71">
        <f>D48</f>
        <v>50000</v>
      </c>
    </row>
    <row r="49" spans="1:6" ht="53.25" customHeight="1">
      <c r="A49" s="67" t="s">
        <v>44</v>
      </c>
      <c r="B49" s="68" t="s">
        <v>27</v>
      </c>
      <c r="C49" s="69" t="s">
        <v>195</v>
      </c>
      <c r="D49" s="70">
        <f>D50+D63+D74+D57</f>
        <v>425000</v>
      </c>
      <c r="E49" s="70">
        <f>E74+E63</f>
        <v>7494.4</v>
      </c>
      <c r="F49" s="71">
        <f>IF(OR(D49="-",E49&gt;=D49),"-",D49-IF(E49="-",0,E49))</f>
        <v>417505.6</v>
      </c>
    </row>
    <row r="50" spans="1:6" ht="115.5" customHeight="1">
      <c r="A50" s="67" t="s">
        <v>285</v>
      </c>
      <c r="B50" s="68" t="s">
        <v>27</v>
      </c>
      <c r="C50" s="85" t="s">
        <v>280</v>
      </c>
      <c r="D50" s="70">
        <f aca="true" t="shared" si="2" ref="D50:E52">D51</f>
        <v>25000</v>
      </c>
      <c r="E50" s="70" t="str">
        <f t="shared" si="2"/>
        <v>-</v>
      </c>
      <c r="F50" s="71">
        <f>F51</f>
        <v>25000</v>
      </c>
    </row>
    <row r="51" spans="1:6" ht="102" customHeight="1">
      <c r="A51" s="67" t="s">
        <v>282</v>
      </c>
      <c r="B51" s="68" t="s">
        <v>27</v>
      </c>
      <c r="C51" s="85" t="s">
        <v>281</v>
      </c>
      <c r="D51" s="70">
        <f>D52</f>
        <v>25000</v>
      </c>
      <c r="E51" s="70" t="str">
        <f t="shared" si="2"/>
        <v>-</v>
      </c>
      <c r="F51" s="71">
        <f>F52</f>
        <v>25000</v>
      </c>
    </row>
    <row r="52" spans="1:6" ht="210.75" customHeight="1">
      <c r="A52" s="83" t="s">
        <v>79</v>
      </c>
      <c r="B52" s="84" t="s">
        <v>27</v>
      </c>
      <c r="C52" s="85" t="s">
        <v>203</v>
      </c>
      <c r="D52" s="86">
        <f t="shared" si="2"/>
        <v>25000</v>
      </c>
      <c r="E52" s="87" t="str">
        <f t="shared" si="2"/>
        <v>-</v>
      </c>
      <c r="F52" s="90">
        <f>F53</f>
        <v>25000</v>
      </c>
    </row>
    <row r="53" spans="1:6" ht="51.75" customHeight="1">
      <c r="A53" s="83" t="s">
        <v>37</v>
      </c>
      <c r="B53" s="84" t="s">
        <v>27</v>
      </c>
      <c r="C53" s="85" t="s">
        <v>204</v>
      </c>
      <c r="D53" s="86">
        <f>D54</f>
        <v>25000</v>
      </c>
      <c r="E53" s="87" t="str">
        <f>E54</f>
        <v>-</v>
      </c>
      <c r="F53" s="90">
        <f>F54</f>
        <v>25000</v>
      </c>
    </row>
    <row r="54" spans="1:6" ht="52.5" customHeight="1">
      <c r="A54" s="83" t="s">
        <v>38</v>
      </c>
      <c r="B54" s="84" t="s">
        <v>27</v>
      </c>
      <c r="C54" s="85" t="s">
        <v>205</v>
      </c>
      <c r="D54" s="86">
        <f>D55+D56</f>
        <v>25000</v>
      </c>
      <c r="E54" s="87" t="s">
        <v>14</v>
      </c>
      <c r="F54" s="90">
        <f>F55+F56</f>
        <v>25000</v>
      </c>
    </row>
    <row r="55" spans="1:6" ht="54.75" customHeight="1">
      <c r="A55" s="83" t="s">
        <v>39</v>
      </c>
      <c r="B55" s="84" t="s">
        <v>27</v>
      </c>
      <c r="C55" s="85" t="s">
        <v>206</v>
      </c>
      <c r="D55" s="88">
        <v>19000</v>
      </c>
      <c r="E55" s="89" t="s">
        <v>14</v>
      </c>
      <c r="F55" s="90">
        <f>D55</f>
        <v>19000</v>
      </c>
    </row>
    <row r="56" spans="1:6" ht="54.75" customHeight="1">
      <c r="A56" s="83" t="s">
        <v>329</v>
      </c>
      <c r="B56" s="93" t="s">
        <v>27</v>
      </c>
      <c r="C56" s="85" t="s">
        <v>328</v>
      </c>
      <c r="D56" s="94">
        <v>6000</v>
      </c>
      <c r="E56" s="95" t="s">
        <v>14</v>
      </c>
      <c r="F56" s="96">
        <f>D56</f>
        <v>6000</v>
      </c>
    </row>
    <row r="57" spans="1:6" ht="177" customHeight="1">
      <c r="A57" s="83" t="s">
        <v>307</v>
      </c>
      <c r="B57" s="84" t="s">
        <v>27</v>
      </c>
      <c r="C57" s="85" t="s">
        <v>306</v>
      </c>
      <c r="D57" s="86">
        <f>D59</f>
        <v>5000</v>
      </c>
      <c r="E57" s="87" t="str">
        <f>E59</f>
        <v>-</v>
      </c>
      <c r="F57" s="90">
        <f>F58</f>
        <v>5000</v>
      </c>
    </row>
    <row r="58" spans="1:6" ht="71.25" customHeight="1">
      <c r="A58" s="83" t="s">
        <v>308</v>
      </c>
      <c r="B58" s="84" t="s">
        <v>27</v>
      </c>
      <c r="C58" s="85" t="s">
        <v>305</v>
      </c>
      <c r="D58" s="86">
        <f>D60</f>
        <v>5000</v>
      </c>
      <c r="E58" s="87" t="str">
        <f>E60</f>
        <v>-</v>
      </c>
      <c r="F58" s="90">
        <f>F59</f>
        <v>5000</v>
      </c>
    </row>
    <row r="59" spans="1:6" ht="342.75" customHeight="1">
      <c r="A59" s="97" t="s">
        <v>313</v>
      </c>
      <c r="B59" s="84" t="s">
        <v>27</v>
      </c>
      <c r="C59" s="85" t="s">
        <v>309</v>
      </c>
      <c r="D59" s="86">
        <f>D60</f>
        <v>5000</v>
      </c>
      <c r="E59" s="87" t="str">
        <f>E60</f>
        <v>-</v>
      </c>
      <c r="F59" s="90">
        <f>F60</f>
        <v>5000</v>
      </c>
    </row>
    <row r="60" spans="1:6" ht="92.25" customHeight="1">
      <c r="A60" s="83" t="s">
        <v>35</v>
      </c>
      <c r="B60" s="84" t="s">
        <v>27</v>
      </c>
      <c r="C60" s="85" t="s">
        <v>310</v>
      </c>
      <c r="D60" s="86">
        <f>D61</f>
        <v>5000</v>
      </c>
      <c r="E60" s="87" t="str">
        <f>E62</f>
        <v>-</v>
      </c>
      <c r="F60" s="90">
        <f>F61</f>
        <v>5000</v>
      </c>
    </row>
    <row r="61" spans="1:6" ht="88.5" customHeight="1">
      <c r="A61" s="83" t="s">
        <v>36</v>
      </c>
      <c r="B61" s="84" t="s">
        <v>27</v>
      </c>
      <c r="C61" s="85" t="s">
        <v>311</v>
      </c>
      <c r="D61" s="86">
        <f>D62</f>
        <v>5000</v>
      </c>
      <c r="E61" s="87" t="str">
        <f>E62</f>
        <v>-</v>
      </c>
      <c r="F61" s="90">
        <f>F62</f>
        <v>5000</v>
      </c>
    </row>
    <row r="62" spans="1:6" ht="60.75" customHeight="1">
      <c r="A62" s="83" t="s">
        <v>291</v>
      </c>
      <c r="B62" s="84" t="s">
        <v>27</v>
      </c>
      <c r="C62" s="85" t="s">
        <v>312</v>
      </c>
      <c r="D62" s="88">
        <v>5000</v>
      </c>
      <c r="E62" s="89" t="s">
        <v>14</v>
      </c>
      <c r="F62" s="90">
        <f>D62</f>
        <v>5000</v>
      </c>
    </row>
    <row r="63" spans="1:6" ht="90" customHeight="1">
      <c r="A63" s="83" t="s">
        <v>165</v>
      </c>
      <c r="B63" s="84" t="s">
        <v>27</v>
      </c>
      <c r="C63" s="85" t="s">
        <v>262</v>
      </c>
      <c r="D63" s="86">
        <f>D64+D69</f>
        <v>80000</v>
      </c>
      <c r="E63" s="86">
        <f>E69</f>
        <v>4000</v>
      </c>
      <c r="F63" s="90">
        <f>D63-E63</f>
        <v>76000</v>
      </c>
    </row>
    <row r="64" spans="1:6" ht="127.5" customHeight="1">
      <c r="A64" s="83" t="s">
        <v>286</v>
      </c>
      <c r="B64" s="84" t="s">
        <v>27</v>
      </c>
      <c r="C64" s="85" t="s">
        <v>283</v>
      </c>
      <c r="D64" s="86">
        <f>D65</f>
        <v>20000</v>
      </c>
      <c r="E64" s="86" t="str">
        <f>E65</f>
        <v>-</v>
      </c>
      <c r="F64" s="98">
        <f>F65</f>
        <v>20000</v>
      </c>
    </row>
    <row r="65" spans="1:6" ht="214.5" customHeight="1">
      <c r="A65" s="91" t="s">
        <v>287</v>
      </c>
      <c r="B65" s="84" t="s">
        <v>27</v>
      </c>
      <c r="C65" s="85" t="s">
        <v>207</v>
      </c>
      <c r="D65" s="86">
        <f>D66</f>
        <v>20000</v>
      </c>
      <c r="E65" s="87" t="str">
        <f>E68</f>
        <v>-</v>
      </c>
      <c r="F65" s="98">
        <f>F66</f>
        <v>20000</v>
      </c>
    </row>
    <row r="66" spans="1:6" ht="47.25" customHeight="1">
      <c r="A66" s="83" t="s">
        <v>37</v>
      </c>
      <c r="B66" s="84" t="s">
        <v>27</v>
      </c>
      <c r="C66" s="85" t="s">
        <v>208</v>
      </c>
      <c r="D66" s="86">
        <f>D67</f>
        <v>20000</v>
      </c>
      <c r="E66" s="87" t="str">
        <f>E68</f>
        <v>-</v>
      </c>
      <c r="F66" s="98">
        <f>F67</f>
        <v>20000</v>
      </c>
    </row>
    <row r="67" spans="1:6" ht="50.25" customHeight="1">
      <c r="A67" s="83" t="s">
        <v>38</v>
      </c>
      <c r="B67" s="84" t="s">
        <v>27</v>
      </c>
      <c r="C67" s="85" t="s">
        <v>209</v>
      </c>
      <c r="D67" s="86">
        <f>D68</f>
        <v>20000</v>
      </c>
      <c r="E67" s="87" t="str">
        <f>E68</f>
        <v>-</v>
      </c>
      <c r="F67" s="98">
        <f>F68</f>
        <v>20000</v>
      </c>
    </row>
    <row r="68" spans="1:6" ht="41.25" customHeight="1">
      <c r="A68" s="83" t="s">
        <v>40</v>
      </c>
      <c r="B68" s="84" t="s">
        <v>27</v>
      </c>
      <c r="C68" s="85" t="s">
        <v>210</v>
      </c>
      <c r="D68" s="88">
        <v>20000</v>
      </c>
      <c r="E68" s="89" t="s">
        <v>14</v>
      </c>
      <c r="F68" s="98">
        <f>D68</f>
        <v>20000</v>
      </c>
    </row>
    <row r="69" spans="1:6" ht="117" customHeight="1">
      <c r="A69" s="67" t="str">
        <f>'[1]117_2'!A74</f>
        <v>Подпрограмма "Обеспечение реализации муниципальной программы Киселевского сельского поселения "Муниципальная политика"</v>
      </c>
      <c r="B69" s="84" t="s">
        <v>27</v>
      </c>
      <c r="C69" s="85" t="s">
        <v>196</v>
      </c>
      <c r="D69" s="86">
        <f aca="true" t="shared" si="3" ref="D69:F70">D70</f>
        <v>60000</v>
      </c>
      <c r="E69" s="87">
        <f t="shared" si="3"/>
        <v>4000</v>
      </c>
      <c r="F69" s="90">
        <f t="shared" si="3"/>
        <v>56000</v>
      </c>
    </row>
    <row r="70" spans="1:6" ht="308.25" customHeight="1">
      <c r="A70" s="97" t="s">
        <v>260</v>
      </c>
      <c r="B70" s="84" t="s">
        <v>27</v>
      </c>
      <c r="C70" s="85" t="s">
        <v>197</v>
      </c>
      <c r="D70" s="86">
        <f t="shared" si="3"/>
        <v>60000</v>
      </c>
      <c r="E70" s="87">
        <f t="shared" si="3"/>
        <v>4000</v>
      </c>
      <c r="F70" s="90">
        <f t="shared" si="3"/>
        <v>56000</v>
      </c>
    </row>
    <row r="71" spans="1:6" ht="84" customHeight="1">
      <c r="A71" s="83" t="s">
        <v>35</v>
      </c>
      <c r="B71" s="84" t="s">
        <v>27</v>
      </c>
      <c r="C71" s="85" t="s">
        <v>198</v>
      </c>
      <c r="D71" s="86">
        <f>D72</f>
        <v>60000</v>
      </c>
      <c r="E71" s="87">
        <f>E73</f>
        <v>4000</v>
      </c>
      <c r="F71" s="90">
        <f>F72</f>
        <v>56000</v>
      </c>
    </row>
    <row r="72" spans="1:6" ht="96" customHeight="1">
      <c r="A72" s="83" t="s">
        <v>36</v>
      </c>
      <c r="B72" s="84" t="s">
        <v>27</v>
      </c>
      <c r="C72" s="85" t="s">
        <v>199</v>
      </c>
      <c r="D72" s="86">
        <f>D73</f>
        <v>60000</v>
      </c>
      <c r="E72" s="87">
        <f>E73</f>
        <v>4000</v>
      </c>
      <c r="F72" s="90">
        <f>F73</f>
        <v>56000</v>
      </c>
    </row>
    <row r="73" spans="1:6" ht="75.75" customHeight="1">
      <c r="A73" s="83" t="s">
        <v>291</v>
      </c>
      <c r="B73" s="84" t="s">
        <v>27</v>
      </c>
      <c r="C73" s="85" t="s">
        <v>200</v>
      </c>
      <c r="D73" s="88">
        <v>60000</v>
      </c>
      <c r="E73" s="89">
        <v>4000</v>
      </c>
      <c r="F73" s="90">
        <f>D73-E73</f>
        <v>56000</v>
      </c>
    </row>
    <row r="74" spans="1:6" ht="99.75" customHeight="1">
      <c r="A74" s="83" t="str">
        <f>'[1]117_2'!A84</f>
        <v>Непрограммные расходы органа местного самоуправления Киселевского сельского поселения</v>
      </c>
      <c r="B74" s="84" t="s">
        <v>27</v>
      </c>
      <c r="C74" s="85" t="s">
        <v>201</v>
      </c>
      <c r="D74" s="86">
        <f>D75</f>
        <v>315000</v>
      </c>
      <c r="E74" s="86">
        <f>E75</f>
        <v>3494.4</v>
      </c>
      <c r="F74" s="90">
        <f>F75</f>
        <v>311505.6</v>
      </c>
    </row>
    <row r="75" spans="1:6" ht="72" customHeight="1">
      <c r="A75" s="83" t="str">
        <f>'[1]117_2'!A85</f>
        <v>Иные непрграммные расходы</v>
      </c>
      <c r="B75" s="84" t="s">
        <v>27</v>
      </c>
      <c r="C75" s="85" t="s">
        <v>202</v>
      </c>
      <c r="D75" s="86">
        <f>D76+D80</f>
        <v>315000</v>
      </c>
      <c r="E75" s="86">
        <f>E76</f>
        <v>3494.4</v>
      </c>
      <c r="F75" s="90">
        <f>D75-E75</f>
        <v>311505.6</v>
      </c>
    </row>
    <row r="76" spans="1:6" ht="195" customHeight="1">
      <c r="A76" s="97" t="s">
        <v>294</v>
      </c>
      <c r="B76" s="84" t="s">
        <v>27</v>
      </c>
      <c r="C76" s="85" t="s">
        <v>375</v>
      </c>
      <c r="D76" s="86">
        <f aca="true" t="shared" si="4" ref="D76:E78">D77</f>
        <v>20000</v>
      </c>
      <c r="E76" s="87">
        <f t="shared" si="4"/>
        <v>3494.4</v>
      </c>
      <c r="F76" s="90">
        <f>F77</f>
        <v>16505.6</v>
      </c>
    </row>
    <row r="77" spans="1:6" ht="69" customHeight="1">
      <c r="A77" s="83" t="s">
        <v>35</v>
      </c>
      <c r="B77" s="84" t="s">
        <v>27</v>
      </c>
      <c r="C77" s="85" t="s">
        <v>376</v>
      </c>
      <c r="D77" s="86">
        <f t="shared" si="4"/>
        <v>20000</v>
      </c>
      <c r="E77" s="87">
        <f t="shared" si="4"/>
        <v>3494.4</v>
      </c>
      <c r="F77" s="90">
        <f>F78</f>
        <v>16505.6</v>
      </c>
    </row>
    <row r="78" spans="1:6" ht="83.25" customHeight="1">
      <c r="A78" s="83" t="s">
        <v>36</v>
      </c>
      <c r="B78" s="84" t="s">
        <v>27</v>
      </c>
      <c r="C78" s="85" t="s">
        <v>377</v>
      </c>
      <c r="D78" s="86">
        <f t="shared" si="4"/>
        <v>20000</v>
      </c>
      <c r="E78" s="87">
        <f t="shared" si="4"/>
        <v>3494.4</v>
      </c>
      <c r="F78" s="90">
        <f>F79</f>
        <v>16505.6</v>
      </c>
    </row>
    <row r="79" spans="1:6" ht="69" customHeight="1">
      <c r="A79" s="83" t="s">
        <v>291</v>
      </c>
      <c r="B79" s="84" t="s">
        <v>27</v>
      </c>
      <c r="C79" s="85" t="s">
        <v>378</v>
      </c>
      <c r="D79" s="88">
        <v>20000</v>
      </c>
      <c r="E79" s="89">
        <v>3494.4</v>
      </c>
      <c r="F79" s="90">
        <f>D79-E79</f>
        <v>16505.6</v>
      </c>
    </row>
    <row r="80" spans="1:6" ht="164.25" customHeight="1">
      <c r="A80" s="83" t="s">
        <v>412</v>
      </c>
      <c r="B80" s="84" t="s">
        <v>27</v>
      </c>
      <c r="C80" s="85" t="s">
        <v>408</v>
      </c>
      <c r="D80" s="86">
        <f aca="true" t="shared" si="5" ref="D80:F81">D81</f>
        <v>295000</v>
      </c>
      <c r="E80" s="87" t="str">
        <f t="shared" si="5"/>
        <v>-</v>
      </c>
      <c r="F80" s="90">
        <f t="shared" si="5"/>
        <v>295000</v>
      </c>
    </row>
    <row r="81" spans="1:6" ht="69" customHeight="1">
      <c r="A81" s="83" t="s">
        <v>37</v>
      </c>
      <c r="B81" s="84" t="s">
        <v>27</v>
      </c>
      <c r="C81" s="85" t="s">
        <v>409</v>
      </c>
      <c r="D81" s="86">
        <f t="shared" si="5"/>
        <v>295000</v>
      </c>
      <c r="E81" s="87" t="str">
        <f t="shared" si="5"/>
        <v>-</v>
      </c>
      <c r="F81" s="90">
        <f t="shared" si="5"/>
        <v>295000</v>
      </c>
    </row>
    <row r="82" spans="1:6" ht="69" customHeight="1">
      <c r="A82" s="83" t="s">
        <v>38</v>
      </c>
      <c r="B82" s="84" t="s">
        <v>27</v>
      </c>
      <c r="C82" s="85" t="s">
        <v>410</v>
      </c>
      <c r="D82" s="86">
        <f>D83</f>
        <v>295000</v>
      </c>
      <c r="E82" s="87" t="s">
        <v>14</v>
      </c>
      <c r="F82" s="90">
        <f>F83</f>
        <v>295000</v>
      </c>
    </row>
    <row r="83" spans="1:6" ht="69" customHeight="1">
      <c r="A83" s="83" t="s">
        <v>39</v>
      </c>
      <c r="B83" s="84" t="s">
        <v>27</v>
      </c>
      <c r="C83" s="85" t="s">
        <v>411</v>
      </c>
      <c r="D83" s="88">
        <v>295000</v>
      </c>
      <c r="E83" s="89" t="s">
        <v>14</v>
      </c>
      <c r="F83" s="90">
        <f>D83</f>
        <v>295000</v>
      </c>
    </row>
    <row r="84" spans="1:6" ht="63" customHeight="1">
      <c r="A84" s="67" t="s">
        <v>45</v>
      </c>
      <c r="B84" s="68" t="s">
        <v>27</v>
      </c>
      <c r="C84" s="69" t="s">
        <v>211</v>
      </c>
      <c r="D84" s="70">
        <f aca="true" t="shared" si="6" ref="D84:D89">D85</f>
        <v>240200</v>
      </c>
      <c r="E84" s="92">
        <f aca="true" t="shared" si="7" ref="E84:E89">E85</f>
        <v>24451.88</v>
      </c>
      <c r="F84" s="71">
        <f aca="true" t="shared" si="8" ref="F84:F89">F85</f>
        <v>215748.12</v>
      </c>
    </row>
    <row r="85" spans="1:6" ht="53.25" customHeight="1">
      <c r="A85" s="67" t="s">
        <v>46</v>
      </c>
      <c r="B85" s="68" t="s">
        <v>27</v>
      </c>
      <c r="C85" s="69" t="s">
        <v>212</v>
      </c>
      <c r="D85" s="70">
        <f t="shared" si="6"/>
        <v>240200</v>
      </c>
      <c r="E85" s="92">
        <f t="shared" si="7"/>
        <v>24451.88</v>
      </c>
      <c r="F85" s="71">
        <f t="shared" si="8"/>
        <v>215748.12</v>
      </c>
    </row>
    <row r="86" spans="1:6" ht="85.5" customHeight="1">
      <c r="A86" s="67" t="str">
        <f>'[1]117_2'!$A$96</f>
        <v>Непрограммные расходы органа местного самоуправления Киселевского сельского поселения</v>
      </c>
      <c r="B86" s="68" t="s">
        <v>27</v>
      </c>
      <c r="C86" s="85" t="s">
        <v>213</v>
      </c>
      <c r="D86" s="70">
        <f t="shared" si="6"/>
        <v>240200</v>
      </c>
      <c r="E86" s="92">
        <f t="shared" si="7"/>
        <v>24451.88</v>
      </c>
      <c r="F86" s="71">
        <f t="shared" si="8"/>
        <v>215748.12</v>
      </c>
    </row>
    <row r="87" spans="1:6" ht="44.25" customHeight="1">
      <c r="A87" s="67" t="str">
        <f>'[1]117_2'!$A$97</f>
        <v>Иные непрограммные расходы</v>
      </c>
      <c r="B87" s="68" t="s">
        <v>27</v>
      </c>
      <c r="C87" s="85" t="s">
        <v>214</v>
      </c>
      <c r="D87" s="70">
        <f t="shared" si="6"/>
        <v>240200</v>
      </c>
      <c r="E87" s="92">
        <f t="shared" si="7"/>
        <v>24451.88</v>
      </c>
      <c r="F87" s="71">
        <f t="shared" si="8"/>
        <v>215748.12</v>
      </c>
    </row>
    <row r="88" spans="1:6" ht="184.5" customHeight="1">
      <c r="A88" s="67" t="str">
        <f>'[1]117_2'!$A$98</f>
        <v>Расходы на осуществление первичного воинского учета на территориях, где отсутствуют военные комиссариаты по иным непрограммным  расходам  в рамках непрограммных расходов органа местного самоуправления Киселевского сельского поселения </v>
      </c>
      <c r="B88" s="68" t="s">
        <v>27</v>
      </c>
      <c r="C88" s="85" t="s">
        <v>215</v>
      </c>
      <c r="D88" s="70">
        <f t="shared" si="6"/>
        <v>240200</v>
      </c>
      <c r="E88" s="92">
        <f t="shared" si="7"/>
        <v>24451.88</v>
      </c>
      <c r="F88" s="71">
        <f t="shared" si="8"/>
        <v>215748.12</v>
      </c>
    </row>
    <row r="89" spans="1:6" ht="160.5" customHeight="1">
      <c r="A89" s="83" t="s">
        <v>30</v>
      </c>
      <c r="B89" s="84" t="s">
        <v>27</v>
      </c>
      <c r="C89" s="85" t="s">
        <v>216</v>
      </c>
      <c r="D89" s="86">
        <f t="shared" si="6"/>
        <v>240200</v>
      </c>
      <c r="E89" s="92">
        <f t="shared" si="7"/>
        <v>24451.88</v>
      </c>
      <c r="F89" s="71">
        <f t="shared" si="8"/>
        <v>215748.12</v>
      </c>
    </row>
    <row r="90" spans="1:6" ht="78" customHeight="1">
      <c r="A90" s="83" t="s">
        <v>31</v>
      </c>
      <c r="B90" s="84" t="s">
        <v>27</v>
      </c>
      <c r="C90" s="85" t="s">
        <v>217</v>
      </c>
      <c r="D90" s="86">
        <f>D91+D92</f>
        <v>240200</v>
      </c>
      <c r="E90" s="86">
        <f>E91+E92</f>
        <v>24451.88</v>
      </c>
      <c r="F90" s="86">
        <f>D90-E90</f>
        <v>215748.12</v>
      </c>
    </row>
    <row r="91" spans="1:6" ht="66" customHeight="1">
      <c r="A91" s="83" t="s">
        <v>32</v>
      </c>
      <c r="B91" s="84" t="s">
        <v>27</v>
      </c>
      <c r="C91" s="85" t="s">
        <v>218</v>
      </c>
      <c r="D91" s="88">
        <v>184500</v>
      </c>
      <c r="E91" s="89">
        <v>20659.59</v>
      </c>
      <c r="F91" s="90">
        <f>D91-E91</f>
        <v>163840.41</v>
      </c>
    </row>
    <row r="92" spans="1:6" ht="144" customHeight="1">
      <c r="A92" s="83" t="s">
        <v>34</v>
      </c>
      <c r="B92" s="84" t="s">
        <v>27</v>
      </c>
      <c r="C92" s="85" t="s">
        <v>219</v>
      </c>
      <c r="D92" s="88">
        <v>55700</v>
      </c>
      <c r="E92" s="89">
        <v>3792.29</v>
      </c>
      <c r="F92" s="90">
        <f>D92-E92</f>
        <v>51907.71</v>
      </c>
    </row>
    <row r="93" spans="1:6" ht="74.25" customHeight="1">
      <c r="A93" s="67" t="s">
        <v>47</v>
      </c>
      <c r="B93" s="68" t="s">
        <v>27</v>
      </c>
      <c r="C93" s="69" t="s">
        <v>220</v>
      </c>
      <c r="D93" s="70">
        <f>D94</f>
        <v>65000</v>
      </c>
      <c r="E93" s="92" t="str">
        <f>E94</f>
        <v>-</v>
      </c>
      <c r="F93" s="71">
        <f>D93</f>
        <v>65000</v>
      </c>
    </row>
    <row r="94" spans="1:6" ht="63.75" customHeight="1">
      <c r="A94" s="67" t="s">
        <v>321</v>
      </c>
      <c r="B94" s="68" t="s">
        <v>27</v>
      </c>
      <c r="C94" s="69" t="s">
        <v>322</v>
      </c>
      <c r="D94" s="70">
        <f>D95</f>
        <v>65000</v>
      </c>
      <c r="E94" s="92" t="str">
        <f>E96</f>
        <v>-</v>
      </c>
      <c r="F94" s="71">
        <f>F95</f>
        <v>65000</v>
      </c>
    </row>
    <row r="95" spans="1:6" ht="164.25" customHeight="1">
      <c r="A95" s="67" t="s">
        <v>340</v>
      </c>
      <c r="B95" s="68" t="s">
        <v>27</v>
      </c>
      <c r="C95" s="85" t="s">
        <v>339</v>
      </c>
      <c r="D95" s="70">
        <f>D96+D101</f>
        <v>65000</v>
      </c>
      <c r="E95" s="70" t="str">
        <f>E96</f>
        <v>-</v>
      </c>
      <c r="F95" s="71">
        <f>D95</f>
        <v>65000</v>
      </c>
    </row>
    <row r="96" spans="1:6" ht="78" customHeight="1">
      <c r="A96" s="67" t="s">
        <v>314</v>
      </c>
      <c r="B96" s="68" t="s">
        <v>27</v>
      </c>
      <c r="C96" s="85" t="s">
        <v>316</v>
      </c>
      <c r="D96" s="86">
        <f aca="true" t="shared" si="9" ref="D96:F104">D97</f>
        <v>50000</v>
      </c>
      <c r="E96" s="87" t="str">
        <f t="shared" si="9"/>
        <v>-</v>
      </c>
      <c r="F96" s="71">
        <f t="shared" si="9"/>
        <v>50000</v>
      </c>
    </row>
    <row r="97" spans="1:6" ht="256.5" customHeight="1">
      <c r="A97" s="97" t="s">
        <v>315</v>
      </c>
      <c r="B97" s="68" t="s">
        <v>27</v>
      </c>
      <c r="C97" s="85" t="s">
        <v>317</v>
      </c>
      <c r="D97" s="86">
        <f t="shared" si="9"/>
        <v>50000</v>
      </c>
      <c r="E97" s="87" t="str">
        <f t="shared" si="9"/>
        <v>-</v>
      </c>
      <c r="F97" s="71">
        <f t="shared" si="9"/>
        <v>50000</v>
      </c>
    </row>
    <row r="98" spans="1:6" ht="120" customHeight="1">
      <c r="A98" s="67" t="s">
        <v>35</v>
      </c>
      <c r="B98" s="68" t="s">
        <v>27</v>
      </c>
      <c r="C98" s="85" t="s">
        <v>318</v>
      </c>
      <c r="D98" s="86">
        <f t="shared" si="9"/>
        <v>50000</v>
      </c>
      <c r="E98" s="87" t="str">
        <f t="shared" si="9"/>
        <v>-</v>
      </c>
      <c r="F98" s="71">
        <f t="shared" si="9"/>
        <v>50000</v>
      </c>
    </row>
    <row r="99" spans="1:6" ht="100.5" customHeight="1">
      <c r="A99" s="67" t="s">
        <v>36</v>
      </c>
      <c r="B99" s="68" t="s">
        <v>27</v>
      </c>
      <c r="C99" s="85" t="s">
        <v>319</v>
      </c>
      <c r="D99" s="86">
        <f t="shared" si="9"/>
        <v>50000</v>
      </c>
      <c r="E99" s="87" t="str">
        <f t="shared" si="9"/>
        <v>-</v>
      </c>
      <c r="F99" s="71">
        <f t="shared" si="9"/>
        <v>50000</v>
      </c>
    </row>
    <row r="100" spans="1:6" ht="85.5" customHeight="1">
      <c r="A100" s="67" t="s">
        <v>291</v>
      </c>
      <c r="B100" s="68" t="s">
        <v>27</v>
      </c>
      <c r="C100" s="85" t="s">
        <v>320</v>
      </c>
      <c r="D100" s="88">
        <v>50000</v>
      </c>
      <c r="E100" s="89" t="s">
        <v>14</v>
      </c>
      <c r="F100" s="71">
        <f>D100</f>
        <v>50000</v>
      </c>
    </row>
    <row r="101" spans="1:6" ht="100.5" customHeight="1">
      <c r="A101" s="67" t="s">
        <v>414</v>
      </c>
      <c r="B101" s="68" t="s">
        <v>27</v>
      </c>
      <c r="C101" s="85" t="s">
        <v>413</v>
      </c>
      <c r="D101" s="86">
        <f t="shared" si="9"/>
        <v>15000</v>
      </c>
      <c r="E101" s="87" t="str">
        <f t="shared" si="9"/>
        <v>-</v>
      </c>
      <c r="F101" s="71">
        <f t="shared" si="9"/>
        <v>15000</v>
      </c>
    </row>
    <row r="102" spans="1:6" ht="260.25" customHeight="1">
      <c r="A102" s="127" t="s">
        <v>345</v>
      </c>
      <c r="B102" s="68" t="s">
        <v>27</v>
      </c>
      <c r="C102" s="85" t="s">
        <v>415</v>
      </c>
      <c r="D102" s="86">
        <f t="shared" si="9"/>
        <v>15000</v>
      </c>
      <c r="E102" s="87" t="str">
        <f t="shared" si="9"/>
        <v>-</v>
      </c>
      <c r="F102" s="71">
        <f t="shared" si="9"/>
        <v>15000</v>
      </c>
    </row>
    <row r="103" spans="1:6" ht="100.5" customHeight="1">
      <c r="A103" s="67" t="s">
        <v>35</v>
      </c>
      <c r="B103" s="68" t="s">
        <v>27</v>
      </c>
      <c r="C103" s="85" t="s">
        <v>416</v>
      </c>
      <c r="D103" s="86">
        <f t="shared" si="9"/>
        <v>15000</v>
      </c>
      <c r="E103" s="87" t="str">
        <f t="shared" si="9"/>
        <v>-</v>
      </c>
      <c r="F103" s="71">
        <f t="shared" si="9"/>
        <v>15000</v>
      </c>
    </row>
    <row r="104" spans="1:6" ht="100.5" customHeight="1">
      <c r="A104" s="67" t="s">
        <v>36</v>
      </c>
      <c r="B104" s="68" t="s">
        <v>27</v>
      </c>
      <c r="C104" s="85" t="s">
        <v>417</v>
      </c>
      <c r="D104" s="86">
        <f t="shared" si="9"/>
        <v>15000</v>
      </c>
      <c r="E104" s="87" t="str">
        <f t="shared" si="9"/>
        <v>-</v>
      </c>
      <c r="F104" s="71">
        <f t="shared" si="9"/>
        <v>15000</v>
      </c>
    </row>
    <row r="105" spans="1:6" ht="70.5" customHeight="1">
      <c r="A105" s="67" t="s">
        <v>291</v>
      </c>
      <c r="B105" s="68" t="s">
        <v>27</v>
      </c>
      <c r="C105" s="85" t="s">
        <v>418</v>
      </c>
      <c r="D105" s="88">
        <v>15000</v>
      </c>
      <c r="E105" s="89" t="s">
        <v>14</v>
      </c>
      <c r="F105" s="71">
        <f>D105</f>
        <v>15000</v>
      </c>
    </row>
    <row r="106" spans="1:6" ht="81.75" customHeight="1">
      <c r="A106" s="67" t="s">
        <v>48</v>
      </c>
      <c r="B106" s="68" t="s">
        <v>27</v>
      </c>
      <c r="C106" s="69" t="s">
        <v>221</v>
      </c>
      <c r="D106" s="70">
        <f>D107+D114</f>
        <v>1035500</v>
      </c>
      <c r="E106" s="70" t="str">
        <f>E107</f>
        <v>-</v>
      </c>
      <c r="F106" s="70">
        <f>D106</f>
        <v>1035500</v>
      </c>
    </row>
    <row r="107" spans="1:6" ht="123" customHeight="1">
      <c r="A107" s="67" t="s">
        <v>49</v>
      </c>
      <c r="B107" s="68" t="s">
        <v>27</v>
      </c>
      <c r="C107" s="69" t="s">
        <v>222</v>
      </c>
      <c r="D107" s="70">
        <f>D108</f>
        <v>1005500</v>
      </c>
      <c r="E107" s="70" t="str">
        <f>E108</f>
        <v>-</v>
      </c>
      <c r="F107" s="70">
        <f aca="true" t="shared" si="10" ref="D107:F108">F108</f>
        <v>1005500</v>
      </c>
    </row>
    <row r="108" spans="1:6" ht="100.5" customHeight="1">
      <c r="A108" s="67" t="str">
        <f>'[1]117_2'!A125</f>
        <v>Муниципальная программа Киселевского сельского поселения "Развитие транспортной системы"</v>
      </c>
      <c r="B108" s="68" t="s">
        <v>27</v>
      </c>
      <c r="C108" s="85" t="s">
        <v>223</v>
      </c>
      <c r="D108" s="70">
        <f t="shared" si="10"/>
        <v>1005500</v>
      </c>
      <c r="E108" s="70" t="str">
        <f t="shared" si="10"/>
        <v>-</v>
      </c>
      <c r="F108" s="70">
        <f t="shared" si="10"/>
        <v>1005500</v>
      </c>
    </row>
    <row r="109" spans="1:6" ht="94.5" customHeight="1">
      <c r="A109" s="67" t="str">
        <f>'[1]117_2'!A126</f>
        <v>Подпрограмма «Развитие транспортной инфраструктуры Киселевского сельского поселения» </v>
      </c>
      <c r="B109" s="68" t="s">
        <v>27</v>
      </c>
      <c r="C109" s="85" t="s">
        <v>224</v>
      </c>
      <c r="D109" s="70">
        <f aca="true" t="shared" si="11" ref="D109:F110">D110</f>
        <v>1005500</v>
      </c>
      <c r="E109" s="70" t="str">
        <f t="shared" si="11"/>
        <v>-</v>
      </c>
      <c r="F109" s="90">
        <f t="shared" si="11"/>
        <v>1005500</v>
      </c>
    </row>
    <row r="110" spans="1:6" ht="227.25" customHeight="1">
      <c r="A110" s="97" t="s">
        <v>161</v>
      </c>
      <c r="B110" s="68" t="s">
        <v>27</v>
      </c>
      <c r="C110" s="85" t="s">
        <v>225</v>
      </c>
      <c r="D110" s="70">
        <f t="shared" si="11"/>
        <v>1005500</v>
      </c>
      <c r="E110" s="92" t="str">
        <f t="shared" si="11"/>
        <v>-</v>
      </c>
      <c r="F110" s="71">
        <f t="shared" si="11"/>
        <v>1005500</v>
      </c>
    </row>
    <row r="111" spans="1:6" ht="78" customHeight="1">
      <c r="A111" s="83" t="s">
        <v>35</v>
      </c>
      <c r="B111" s="84" t="s">
        <v>27</v>
      </c>
      <c r="C111" s="85" t="s">
        <v>253</v>
      </c>
      <c r="D111" s="70">
        <f>D112</f>
        <v>1005500</v>
      </c>
      <c r="E111" s="87" t="str">
        <f>E113</f>
        <v>-</v>
      </c>
      <c r="F111" s="90">
        <f>F112</f>
        <v>1005500</v>
      </c>
    </row>
    <row r="112" spans="1:6" ht="100.5" customHeight="1">
      <c r="A112" s="83" t="s">
        <v>36</v>
      </c>
      <c r="B112" s="84" t="s">
        <v>27</v>
      </c>
      <c r="C112" s="85" t="s">
        <v>226</v>
      </c>
      <c r="D112" s="70">
        <f>D113</f>
        <v>1005500</v>
      </c>
      <c r="E112" s="87" t="str">
        <f>E113</f>
        <v>-</v>
      </c>
      <c r="F112" s="90">
        <f>F113</f>
        <v>1005500</v>
      </c>
    </row>
    <row r="113" spans="1:6" ht="78" customHeight="1">
      <c r="A113" s="83" t="s">
        <v>291</v>
      </c>
      <c r="B113" s="84" t="s">
        <v>27</v>
      </c>
      <c r="C113" s="85" t="s">
        <v>227</v>
      </c>
      <c r="D113" s="99">
        <v>1005500</v>
      </c>
      <c r="E113" s="89" t="s">
        <v>14</v>
      </c>
      <c r="F113" s="90">
        <f>D113</f>
        <v>1005500</v>
      </c>
    </row>
    <row r="114" spans="1:6" ht="72" customHeight="1">
      <c r="A114" s="67" t="s">
        <v>331</v>
      </c>
      <c r="B114" s="68" t="s">
        <v>27</v>
      </c>
      <c r="C114" s="69" t="s">
        <v>330</v>
      </c>
      <c r="D114" s="70">
        <f aca="true" t="shared" si="12" ref="D114:F115">D115</f>
        <v>30000</v>
      </c>
      <c r="E114" s="70" t="str">
        <f t="shared" si="12"/>
        <v>-</v>
      </c>
      <c r="F114" s="70">
        <f t="shared" si="12"/>
        <v>30000</v>
      </c>
    </row>
    <row r="115" spans="1:6" ht="90" customHeight="1">
      <c r="A115" s="83" t="s">
        <v>275</v>
      </c>
      <c r="B115" s="68" t="s">
        <v>27</v>
      </c>
      <c r="C115" s="85" t="s">
        <v>360</v>
      </c>
      <c r="D115" s="70">
        <f t="shared" si="12"/>
        <v>30000</v>
      </c>
      <c r="E115" s="70" t="str">
        <f t="shared" si="12"/>
        <v>-</v>
      </c>
      <c r="F115" s="70">
        <f t="shared" si="12"/>
        <v>30000</v>
      </c>
    </row>
    <row r="116" spans="1:6" ht="83.25" customHeight="1">
      <c r="A116" s="83" t="s">
        <v>279</v>
      </c>
      <c r="B116" s="68" t="s">
        <v>27</v>
      </c>
      <c r="C116" s="85" t="s">
        <v>361</v>
      </c>
      <c r="D116" s="70">
        <f aca="true" t="shared" si="13" ref="D116:F117">D117</f>
        <v>30000</v>
      </c>
      <c r="E116" s="70" t="str">
        <f t="shared" si="13"/>
        <v>-</v>
      </c>
      <c r="F116" s="90">
        <f t="shared" si="13"/>
        <v>30000</v>
      </c>
    </row>
    <row r="117" spans="1:6" ht="180" customHeight="1">
      <c r="A117" s="97" t="s">
        <v>294</v>
      </c>
      <c r="B117" s="68" t="s">
        <v>27</v>
      </c>
      <c r="C117" s="85" t="s">
        <v>362</v>
      </c>
      <c r="D117" s="70">
        <f t="shared" si="13"/>
        <v>30000</v>
      </c>
      <c r="E117" s="92" t="str">
        <f t="shared" si="13"/>
        <v>-</v>
      </c>
      <c r="F117" s="71">
        <f t="shared" si="13"/>
        <v>30000</v>
      </c>
    </row>
    <row r="118" spans="1:6" ht="103.5" customHeight="1">
      <c r="A118" s="83" t="s">
        <v>35</v>
      </c>
      <c r="B118" s="84" t="s">
        <v>27</v>
      </c>
      <c r="C118" s="85" t="s">
        <v>363</v>
      </c>
      <c r="D118" s="70">
        <f>D119</f>
        <v>30000</v>
      </c>
      <c r="E118" s="87" t="str">
        <f>E120</f>
        <v>-</v>
      </c>
      <c r="F118" s="90">
        <f>F119</f>
        <v>30000</v>
      </c>
    </row>
    <row r="119" spans="1:6" ht="99" customHeight="1">
      <c r="A119" s="83" t="s">
        <v>36</v>
      </c>
      <c r="B119" s="84" t="s">
        <v>27</v>
      </c>
      <c r="C119" s="85" t="s">
        <v>364</v>
      </c>
      <c r="D119" s="70">
        <f>D120</f>
        <v>30000</v>
      </c>
      <c r="E119" s="87" t="str">
        <f>E120</f>
        <v>-</v>
      </c>
      <c r="F119" s="90">
        <f>F120</f>
        <v>30000</v>
      </c>
    </row>
    <row r="120" spans="1:6" ht="81.75" customHeight="1">
      <c r="A120" s="83" t="s">
        <v>291</v>
      </c>
      <c r="B120" s="84" t="s">
        <v>27</v>
      </c>
      <c r="C120" s="85" t="s">
        <v>365</v>
      </c>
      <c r="D120" s="99">
        <v>30000</v>
      </c>
      <c r="E120" s="89" t="s">
        <v>14</v>
      </c>
      <c r="F120" s="90">
        <f>D120</f>
        <v>30000</v>
      </c>
    </row>
    <row r="121" spans="1:6" ht="81.75" customHeight="1">
      <c r="A121" s="67" t="s">
        <v>50</v>
      </c>
      <c r="B121" s="68" t="s">
        <v>27</v>
      </c>
      <c r="C121" s="69" t="s">
        <v>228</v>
      </c>
      <c r="D121" s="70">
        <f>D122+D129</f>
        <v>3781400</v>
      </c>
      <c r="E121" s="92">
        <f>E129</f>
        <v>223175.8</v>
      </c>
      <c r="F121" s="71">
        <f>D121-E121</f>
        <v>3558224.2</v>
      </c>
    </row>
    <row r="122" spans="1:6" ht="50.25" customHeight="1">
      <c r="A122" s="100" t="s">
        <v>288</v>
      </c>
      <c r="B122" s="84" t="s">
        <v>27</v>
      </c>
      <c r="C122" s="101" t="s">
        <v>289</v>
      </c>
      <c r="D122" s="70">
        <f aca="true" t="shared" si="14" ref="D122:F123">D123</f>
        <v>507600</v>
      </c>
      <c r="E122" s="70" t="str">
        <f t="shared" si="14"/>
        <v>-</v>
      </c>
      <c r="F122" s="71">
        <f t="shared" si="14"/>
        <v>507600</v>
      </c>
    </row>
    <row r="123" spans="1:6" ht="132" customHeight="1">
      <c r="A123" s="102" t="s">
        <v>167</v>
      </c>
      <c r="B123" s="103" t="s">
        <v>27</v>
      </c>
      <c r="C123" s="101" t="s">
        <v>168</v>
      </c>
      <c r="D123" s="70">
        <f t="shared" si="14"/>
        <v>507600</v>
      </c>
      <c r="E123" s="92" t="str">
        <f t="shared" si="14"/>
        <v>-</v>
      </c>
      <c r="F123" s="71">
        <f t="shared" si="14"/>
        <v>507600</v>
      </c>
    </row>
    <row r="124" spans="1:6" ht="93" customHeight="1">
      <c r="A124" s="102" t="s">
        <v>169</v>
      </c>
      <c r="B124" s="103" t="s">
        <v>27</v>
      </c>
      <c r="C124" s="101" t="s">
        <v>170</v>
      </c>
      <c r="D124" s="70">
        <f>D125</f>
        <v>507600</v>
      </c>
      <c r="E124" s="92" t="str">
        <f>E125</f>
        <v>-</v>
      </c>
      <c r="F124" s="71">
        <f>F125</f>
        <v>507600</v>
      </c>
    </row>
    <row r="125" spans="1:6" ht="276.75" customHeight="1">
      <c r="A125" s="102" t="s">
        <v>171</v>
      </c>
      <c r="B125" s="103" t="s">
        <v>27</v>
      </c>
      <c r="C125" s="104" t="s">
        <v>259</v>
      </c>
      <c r="D125" s="70">
        <f aca="true" t="shared" si="15" ref="D125:E127">D126</f>
        <v>507600</v>
      </c>
      <c r="E125" s="92" t="str">
        <f t="shared" si="15"/>
        <v>-</v>
      </c>
      <c r="F125" s="71">
        <f>F126</f>
        <v>507600</v>
      </c>
    </row>
    <row r="126" spans="1:6" ht="83.25" customHeight="1">
      <c r="A126" s="102" t="s">
        <v>172</v>
      </c>
      <c r="B126" s="103" t="s">
        <v>27</v>
      </c>
      <c r="C126" s="105" t="s">
        <v>258</v>
      </c>
      <c r="D126" s="70">
        <f t="shared" si="15"/>
        <v>507600</v>
      </c>
      <c r="E126" s="92" t="str">
        <f t="shared" si="15"/>
        <v>-</v>
      </c>
      <c r="F126" s="71">
        <f>F127</f>
        <v>507600</v>
      </c>
    </row>
    <row r="127" spans="1:6" ht="83.25" customHeight="1">
      <c r="A127" s="102" t="s">
        <v>173</v>
      </c>
      <c r="B127" s="103" t="s">
        <v>27</v>
      </c>
      <c r="C127" s="105" t="s">
        <v>256</v>
      </c>
      <c r="D127" s="70">
        <f t="shared" si="15"/>
        <v>507600</v>
      </c>
      <c r="E127" s="92" t="str">
        <f t="shared" si="15"/>
        <v>-</v>
      </c>
      <c r="F127" s="71">
        <f>F128</f>
        <v>507600</v>
      </c>
    </row>
    <row r="128" spans="1:6" ht="83.25" customHeight="1">
      <c r="A128" s="102" t="s">
        <v>291</v>
      </c>
      <c r="B128" s="103">
        <v>200</v>
      </c>
      <c r="C128" s="105" t="s">
        <v>257</v>
      </c>
      <c r="D128" s="99">
        <v>507600</v>
      </c>
      <c r="E128" s="106" t="s">
        <v>14</v>
      </c>
      <c r="F128" s="71">
        <f>D128</f>
        <v>507600</v>
      </c>
    </row>
    <row r="129" spans="1:6" ht="81" customHeight="1">
      <c r="A129" s="67" t="s">
        <v>51</v>
      </c>
      <c r="B129" s="68" t="s">
        <v>27</v>
      </c>
      <c r="C129" s="69" t="s">
        <v>229</v>
      </c>
      <c r="D129" s="70">
        <f>D131</f>
        <v>3273800</v>
      </c>
      <c r="E129" s="92">
        <f>E130</f>
        <v>223175.8</v>
      </c>
      <c r="F129" s="71">
        <f>IF(OR(D129="-",E129&gt;=D129),"-",D129-IF(E129="-",0,E129))</f>
        <v>3050624.2</v>
      </c>
    </row>
    <row r="130" spans="1:6" ht="133.5" customHeight="1">
      <c r="A130" s="67" t="str">
        <f>'[1]117_2'!A179</f>
        <v>Муниципальная программа Киселевского сельского поселения "Благоустройство территории и обеспечение качественными жилищно-коммунальными услугами"</v>
      </c>
      <c r="B130" s="68" t="s">
        <v>27</v>
      </c>
      <c r="C130" s="85" t="s">
        <v>230</v>
      </c>
      <c r="D130" s="70">
        <f>D129</f>
        <v>3273800</v>
      </c>
      <c r="E130" s="92">
        <f>E131</f>
        <v>223175.8</v>
      </c>
      <c r="F130" s="71">
        <f>D130-E130</f>
        <v>3050624.2</v>
      </c>
    </row>
    <row r="131" spans="1:6" ht="83.25" customHeight="1">
      <c r="A131" s="67" t="str">
        <f>'[1]117_2'!A180</f>
        <v>Подпрограмма «Благоустройство территории Киселевского сельского поселения» </v>
      </c>
      <c r="B131" s="84" t="s">
        <v>27</v>
      </c>
      <c r="C131" s="85" t="s">
        <v>231</v>
      </c>
      <c r="D131" s="70">
        <f>D132+D137+D141</f>
        <v>3273800</v>
      </c>
      <c r="E131" s="70">
        <f>E132+E141</f>
        <v>223175.8</v>
      </c>
      <c r="F131" s="71">
        <f>F130</f>
        <v>3050624.2</v>
      </c>
    </row>
    <row r="132" spans="1:6" ht="273" customHeight="1">
      <c r="A132" s="97" t="s">
        <v>162</v>
      </c>
      <c r="B132" s="84" t="s">
        <v>27</v>
      </c>
      <c r="C132" s="85" t="s">
        <v>232</v>
      </c>
      <c r="D132" s="86">
        <f>D133</f>
        <v>1623800</v>
      </c>
      <c r="E132" s="87">
        <f>E133</f>
        <v>160305.74</v>
      </c>
      <c r="F132" s="90">
        <f>IF(OR(D132="-",E132&gt;=D132),"-",D132-IF(E132="-",0,E132))</f>
        <v>1463494.26</v>
      </c>
    </row>
    <row r="133" spans="1:6" ht="102.75" customHeight="1">
      <c r="A133" s="83" t="s">
        <v>35</v>
      </c>
      <c r="B133" s="84" t="s">
        <v>27</v>
      </c>
      <c r="C133" s="85" t="s">
        <v>233</v>
      </c>
      <c r="D133" s="86">
        <f>D134</f>
        <v>1623800</v>
      </c>
      <c r="E133" s="87">
        <f>E134</f>
        <v>160305.74</v>
      </c>
      <c r="F133" s="90">
        <f>IF(OR(D133="-",E133&gt;=D133),"-",D133-IF(E133="-",0,E133))</f>
        <v>1463494.26</v>
      </c>
    </row>
    <row r="134" spans="1:6" ht="90.75" customHeight="1">
      <c r="A134" s="83" t="s">
        <v>36</v>
      </c>
      <c r="B134" s="84" t="s">
        <v>27</v>
      </c>
      <c r="C134" s="85" t="s">
        <v>234</v>
      </c>
      <c r="D134" s="86">
        <f>D135+D136</f>
        <v>1623800</v>
      </c>
      <c r="E134" s="87">
        <f>E136</f>
        <v>160305.74</v>
      </c>
      <c r="F134" s="90">
        <f>IF(OR(D134="-",E134&gt;=D134),"-",D134-IF(E134="-",0,E134))</f>
        <v>1463494.26</v>
      </c>
    </row>
    <row r="135" spans="1:6" ht="90.75" customHeight="1">
      <c r="A135" s="83" t="s">
        <v>291</v>
      </c>
      <c r="B135" s="84" t="s">
        <v>27</v>
      </c>
      <c r="C135" s="85" t="s">
        <v>235</v>
      </c>
      <c r="D135" s="107">
        <v>400000</v>
      </c>
      <c r="E135" s="89" t="s">
        <v>14</v>
      </c>
      <c r="F135" s="90">
        <f>D135</f>
        <v>400000</v>
      </c>
    </row>
    <row r="136" spans="1:6" ht="90.75" customHeight="1">
      <c r="A136" s="83" t="s">
        <v>380</v>
      </c>
      <c r="B136" s="84" t="s">
        <v>27</v>
      </c>
      <c r="C136" s="85" t="s">
        <v>381</v>
      </c>
      <c r="D136" s="107">
        <v>1223800</v>
      </c>
      <c r="E136" s="89">
        <v>160305.74</v>
      </c>
      <c r="F136" s="90">
        <f>IF(OR(D136="-",E136&gt;=D136),"-",D136-IF(E136="-",0,E136))</f>
        <v>1063494.26</v>
      </c>
    </row>
    <row r="137" spans="1:6" ht="285.75" customHeight="1">
      <c r="A137" s="97" t="s">
        <v>163</v>
      </c>
      <c r="B137" s="84" t="s">
        <v>27</v>
      </c>
      <c r="C137" s="85" t="s">
        <v>261</v>
      </c>
      <c r="D137" s="108">
        <f>D139</f>
        <v>150000</v>
      </c>
      <c r="E137" s="87" t="str">
        <f>E138</f>
        <v>-</v>
      </c>
      <c r="F137" s="90">
        <f aca="true" t="shared" si="16" ref="E137:F139">F138</f>
        <v>150000</v>
      </c>
    </row>
    <row r="138" spans="1:6" ht="82.5" customHeight="1">
      <c r="A138" s="83" t="s">
        <v>35</v>
      </c>
      <c r="B138" s="84" t="s">
        <v>27</v>
      </c>
      <c r="C138" s="85" t="s">
        <v>236</v>
      </c>
      <c r="D138" s="108">
        <f>D140</f>
        <v>150000</v>
      </c>
      <c r="E138" s="87" t="str">
        <f t="shared" si="16"/>
        <v>-</v>
      </c>
      <c r="F138" s="90">
        <f t="shared" si="16"/>
        <v>150000</v>
      </c>
    </row>
    <row r="139" spans="1:6" ht="80.25" customHeight="1">
      <c r="A139" s="83" t="s">
        <v>36</v>
      </c>
      <c r="B139" s="84" t="s">
        <v>27</v>
      </c>
      <c r="C139" s="85" t="s">
        <v>237</v>
      </c>
      <c r="D139" s="70">
        <f>D140</f>
        <v>150000</v>
      </c>
      <c r="E139" s="87" t="str">
        <f t="shared" si="16"/>
        <v>-</v>
      </c>
      <c r="F139" s="90">
        <f t="shared" si="16"/>
        <v>150000</v>
      </c>
    </row>
    <row r="140" spans="1:6" ht="57.75" customHeight="1">
      <c r="A140" s="83" t="s">
        <v>292</v>
      </c>
      <c r="B140" s="84" t="s">
        <v>27</v>
      </c>
      <c r="C140" s="85" t="s">
        <v>238</v>
      </c>
      <c r="D140" s="99">
        <v>150000</v>
      </c>
      <c r="E140" s="89" t="s">
        <v>14</v>
      </c>
      <c r="F140" s="90">
        <f>D140</f>
        <v>150000</v>
      </c>
    </row>
    <row r="141" spans="1:6" ht="251.25" customHeight="1">
      <c r="A141" s="97" t="s">
        <v>164</v>
      </c>
      <c r="B141" s="84" t="s">
        <v>27</v>
      </c>
      <c r="C141" s="85" t="s">
        <v>239</v>
      </c>
      <c r="D141" s="70">
        <f aca="true" t="shared" si="17" ref="D141:E143">D142</f>
        <v>1500000</v>
      </c>
      <c r="E141" s="87">
        <f>E142</f>
        <v>62870.06</v>
      </c>
      <c r="F141" s="90">
        <f>F142</f>
        <v>1437129.94</v>
      </c>
    </row>
    <row r="142" spans="1:6" ht="110.25" customHeight="1">
      <c r="A142" s="83" t="s">
        <v>35</v>
      </c>
      <c r="B142" s="84" t="s">
        <v>27</v>
      </c>
      <c r="C142" s="85" t="s">
        <v>240</v>
      </c>
      <c r="D142" s="70">
        <f t="shared" si="17"/>
        <v>1500000</v>
      </c>
      <c r="E142" s="87">
        <f t="shared" si="17"/>
        <v>62870.06</v>
      </c>
      <c r="F142" s="90">
        <f>F143</f>
        <v>1437129.94</v>
      </c>
    </row>
    <row r="143" spans="1:6" ht="93" customHeight="1">
      <c r="A143" s="83" t="s">
        <v>36</v>
      </c>
      <c r="B143" s="84" t="s">
        <v>27</v>
      </c>
      <c r="C143" s="85" t="s">
        <v>241</v>
      </c>
      <c r="D143" s="70">
        <f t="shared" si="17"/>
        <v>1500000</v>
      </c>
      <c r="E143" s="87">
        <f t="shared" si="17"/>
        <v>62870.06</v>
      </c>
      <c r="F143" s="90">
        <f>F144</f>
        <v>1437129.94</v>
      </c>
    </row>
    <row r="144" spans="1:6" ht="45" customHeight="1">
      <c r="A144" s="83" t="s">
        <v>291</v>
      </c>
      <c r="B144" s="84" t="s">
        <v>27</v>
      </c>
      <c r="C144" s="85" t="s">
        <v>242</v>
      </c>
      <c r="D144" s="99">
        <v>1500000</v>
      </c>
      <c r="E144" s="89">
        <v>62870.06</v>
      </c>
      <c r="F144" s="90">
        <f>D144-E144</f>
        <v>1437129.94</v>
      </c>
    </row>
    <row r="145" spans="1:6" ht="80.25" customHeight="1">
      <c r="A145" s="119" t="s">
        <v>346</v>
      </c>
      <c r="B145" s="120" t="s">
        <v>27</v>
      </c>
      <c r="C145" s="121" t="s">
        <v>347</v>
      </c>
      <c r="D145" s="122">
        <f aca="true" t="shared" si="18" ref="D145:F151">D146</f>
        <v>15000</v>
      </c>
      <c r="E145" s="123" t="str">
        <f>E146</f>
        <v>-</v>
      </c>
      <c r="F145" s="124">
        <f t="shared" si="18"/>
        <v>15000</v>
      </c>
    </row>
    <row r="146" spans="1:6" ht="114" customHeight="1">
      <c r="A146" s="119" t="s">
        <v>348</v>
      </c>
      <c r="B146" s="120" t="s">
        <v>27</v>
      </c>
      <c r="C146" s="121" t="s">
        <v>349</v>
      </c>
      <c r="D146" s="122">
        <f t="shared" si="18"/>
        <v>15000</v>
      </c>
      <c r="E146" s="123" t="str">
        <f t="shared" si="18"/>
        <v>-</v>
      </c>
      <c r="F146" s="124">
        <f t="shared" si="18"/>
        <v>15000</v>
      </c>
    </row>
    <row r="147" spans="1:6" ht="113.25" customHeight="1">
      <c r="A147" s="119" t="s">
        <v>165</v>
      </c>
      <c r="B147" s="120" t="s">
        <v>27</v>
      </c>
      <c r="C147" s="125" t="s">
        <v>350</v>
      </c>
      <c r="D147" s="126">
        <f t="shared" si="18"/>
        <v>15000</v>
      </c>
      <c r="E147" s="130" t="str">
        <f t="shared" si="18"/>
        <v>-</v>
      </c>
      <c r="F147" s="131">
        <f t="shared" si="18"/>
        <v>15000</v>
      </c>
    </row>
    <row r="148" spans="1:6" ht="94.5" customHeight="1">
      <c r="A148" s="119" t="s">
        <v>356</v>
      </c>
      <c r="B148" s="120" t="s">
        <v>27</v>
      </c>
      <c r="C148" s="125" t="s">
        <v>351</v>
      </c>
      <c r="D148" s="126">
        <f t="shared" si="18"/>
        <v>15000</v>
      </c>
      <c r="E148" s="130" t="str">
        <f t="shared" si="18"/>
        <v>-</v>
      </c>
      <c r="F148" s="131">
        <f t="shared" si="18"/>
        <v>15000</v>
      </c>
    </row>
    <row r="149" spans="1:6" ht="210" customHeight="1">
      <c r="A149" s="119" t="str">
        <f>'[2]117_2'!$A$70</f>
        <v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</v>
      </c>
      <c r="B149" s="120" t="s">
        <v>27</v>
      </c>
      <c r="C149" s="125" t="s">
        <v>352</v>
      </c>
      <c r="D149" s="126">
        <f t="shared" si="18"/>
        <v>15000</v>
      </c>
      <c r="E149" s="130" t="str">
        <f t="shared" si="18"/>
        <v>-</v>
      </c>
      <c r="F149" s="131">
        <f t="shared" si="18"/>
        <v>15000</v>
      </c>
    </row>
    <row r="150" spans="1:6" ht="84" customHeight="1">
      <c r="A150" s="128" t="s">
        <v>35</v>
      </c>
      <c r="B150" s="129" t="s">
        <v>27</v>
      </c>
      <c r="C150" s="125" t="s">
        <v>353</v>
      </c>
      <c r="D150" s="126">
        <f>D151</f>
        <v>15000</v>
      </c>
      <c r="E150" s="130" t="str">
        <f>E152</f>
        <v>-</v>
      </c>
      <c r="F150" s="131">
        <f t="shared" si="18"/>
        <v>15000</v>
      </c>
    </row>
    <row r="151" spans="1:6" ht="92.25" customHeight="1">
      <c r="A151" s="128" t="s">
        <v>36</v>
      </c>
      <c r="B151" s="129" t="s">
        <v>27</v>
      </c>
      <c r="C151" s="125" t="s">
        <v>354</v>
      </c>
      <c r="D151" s="126">
        <f>D152</f>
        <v>15000</v>
      </c>
      <c r="E151" s="130" t="str">
        <f>E152</f>
        <v>-</v>
      </c>
      <c r="F151" s="131">
        <f t="shared" si="18"/>
        <v>15000</v>
      </c>
    </row>
    <row r="152" spans="1:6" ht="82.5" customHeight="1">
      <c r="A152" s="128" t="s">
        <v>291</v>
      </c>
      <c r="B152" s="129" t="s">
        <v>27</v>
      </c>
      <c r="C152" s="125" t="s">
        <v>355</v>
      </c>
      <c r="D152" s="133">
        <v>15000</v>
      </c>
      <c r="E152" s="132" t="s">
        <v>14</v>
      </c>
      <c r="F152" s="131">
        <f>D152</f>
        <v>15000</v>
      </c>
    </row>
    <row r="153" spans="1:6" ht="87.75" customHeight="1">
      <c r="A153" s="67" t="s">
        <v>52</v>
      </c>
      <c r="B153" s="68" t="s">
        <v>27</v>
      </c>
      <c r="C153" s="69" t="s">
        <v>243</v>
      </c>
      <c r="D153" s="70">
        <f aca="true" t="shared" si="19" ref="D153:E155">D154</f>
        <v>6400000</v>
      </c>
      <c r="E153" s="92">
        <f t="shared" si="19"/>
        <v>910476.8</v>
      </c>
      <c r="F153" s="71">
        <f>F154</f>
        <v>5489523.2</v>
      </c>
    </row>
    <row r="154" spans="1:6" ht="76.5" customHeight="1">
      <c r="A154" s="67" t="s">
        <v>56</v>
      </c>
      <c r="B154" s="68" t="s">
        <v>27</v>
      </c>
      <c r="C154" s="69" t="s">
        <v>244</v>
      </c>
      <c r="D154" s="70">
        <f>D155</f>
        <v>6400000</v>
      </c>
      <c r="E154" s="92">
        <f t="shared" si="19"/>
        <v>910476.8</v>
      </c>
      <c r="F154" s="71">
        <f>F155</f>
        <v>5489523.2</v>
      </c>
    </row>
    <row r="155" spans="1:6" ht="128.25" customHeight="1">
      <c r="A155" s="67" t="s">
        <v>335</v>
      </c>
      <c r="B155" s="68" t="s">
        <v>27</v>
      </c>
      <c r="C155" s="85" t="s">
        <v>245</v>
      </c>
      <c r="D155" s="70">
        <f t="shared" si="19"/>
        <v>6400000</v>
      </c>
      <c r="E155" s="92">
        <f t="shared" si="19"/>
        <v>910476.8</v>
      </c>
      <c r="F155" s="71">
        <f>F156</f>
        <v>5489523.2</v>
      </c>
    </row>
    <row r="156" spans="1:6" ht="90.75" customHeight="1">
      <c r="A156" s="67" t="str">
        <f>'[1]117_2'!A209</f>
        <v>Подпрограмма «Организация досуга» </v>
      </c>
      <c r="B156" s="68" t="s">
        <v>27</v>
      </c>
      <c r="C156" s="85" t="s">
        <v>323</v>
      </c>
      <c r="D156" s="70">
        <f>D157</f>
        <v>6400000</v>
      </c>
      <c r="E156" s="70">
        <f>E157</f>
        <v>910476.8</v>
      </c>
      <c r="F156" s="71">
        <f>D156-E156</f>
        <v>5489523.2</v>
      </c>
    </row>
    <row r="157" spans="1:6" ht="201" customHeight="1">
      <c r="A157" s="67" t="s">
        <v>336</v>
      </c>
      <c r="B157" s="68" t="s">
        <v>27</v>
      </c>
      <c r="C157" s="85" t="s">
        <v>324</v>
      </c>
      <c r="D157" s="70">
        <f>D160</f>
        <v>6400000</v>
      </c>
      <c r="E157" s="92">
        <f>E160</f>
        <v>910476.8</v>
      </c>
      <c r="F157" s="71">
        <f>F160</f>
        <v>5489523.2</v>
      </c>
    </row>
    <row r="158" spans="1:6" ht="102.75" customHeight="1">
      <c r="A158" s="83" t="s">
        <v>53</v>
      </c>
      <c r="B158" s="84" t="s">
        <v>27</v>
      </c>
      <c r="C158" s="85" t="s">
        <v>325</v>
      </c>
      <c r="D158" s="86">
        <f>D159</f>
        <v>6400000</v>
      </c>
      <c r="E158" s="87">
        <f>E160</f>
        <v>910476.8</v>
      </c>
      <c r="F158" s="90">
        <f>IF(OR(D158="-",E158&gt;=D158),"-",D158-IF(E158="-",0,E158))</f>
        <v>5489523.2</v>
      </c>
    </row>
    <row r="159" spans="1:6" ht="62.25" customHeight="1">
      <c r="A159" s="83" t="s">
        <v>54</v>
      </c>
      <c r="B159" s="84" t="s">
        <v>27</v>
      </c>
      <c r="C159" s="85" t="s">
        <v>326</v>
      </c>
      <c r="D159" s="86">
        <f>D160</f>
        <v>6400000</v>
      </c>
      <c r="E159" s="87">
        <f>E160</f>
        <v>910476.8</v>
      </c>
      <c r="F159" s="90">
        <f>IF(OR(D159="-",E159&gt;=D159),"-",D159-IF(E159="-",0,E159))</f>
        <v>5489523.2</v>
      </c>
    </row>
    <row r="160" spans="1:6" ht="150.75" customHeight="1">
      <c r="A160" s="83" t="s">
        <v>55</v>
      </c>
      <c r="B160" s="84" t="s">
        <v>27</v>
      </c>
      <c r="C160" s="85" t="s">
        <v>327</v>
      </c>
      <c r="D160" s="107">
        <v>6400000</v>
      </c>
      <c r="E160" s="89">
        <v>910476.8</v>
      </c>
      <c r="F160" s="90">
        <f>IF(OR(D160="-",E160&gt;=D160),"-",D160-IF(E160="-",0,E160))</f>
        <v>5489523.2</v>
      </c>
    </row>
    <row r="161" spans="1:6" ht="47.25" customHeight="1">
      <c r="A161" s="67" t="s">
        <v>254</v>
      </c>
      <c r="B161" s="68" t="s">
        <v>27</v>
      </c>
      <c r="C161" s="69" t="s">
        <v>255</v>
      </c>
      <c r="D161" s="70">
        <f>D162</f>
        <v>300000</v>
      </c>
      <c r="E161" s="92">
        <f>E162</f>
        <v>50884.86</v>
      </c>
      <c r="F161" s="71">
        <f>D161-E161</f>
        <v>249115.14</v>
      </c>
    </row>
    <row r="162" spans="1:6" ht="51.75" customHeight="1">
      <c r="A162" s="67" t="s">
        <v>60</v>
      </c>
      <c r="B162" s="68" t="s">
        <v>27</v>
      </c>
      <c r="C162" s="69" t="s">
        <v>246</v>
      </c>
      <c r="D162" s="70">
        <f>D163</f>
        <v>300000</v>
      </c>
      <c r="E162" s="70">
        <f>E163</f>
        <v>50884.86</v>
      </c>
      <c r="F162" s="71">
        <f>IF(OR(D162="-",E162&gt;=D162),"-",D162-IF(E162="-",0,E162))</f>
        <v>249115.14</v>
      </c>
    </row>
    <row r="163" spans="1:6" ht="98.25" customHeight="1">
      <c r="A163" s="67" t="s">
        <v>165</v>
      </c>
      <c r="B163" s="68" t="s">
        <v>27</v>
      </c>
      <c r="C163" s="85" t="s">
        <v>247</v>
      </c>
      <c r="D163" s="70">
        <f aca="true" t="shared" si="20" ref="D163:F165">D166</f>
        <v>300000</v>
      </c>
      <c r="E163" s="92">
        <f>E164</f>
        <v>50884.86</v>
      </c>
      <c r="F163" s="71">
        <f t="shared" si="20"/>
        <v>249115.14</v>
      </c>
    </row>
    <row r="164" spans="1:6" ht="133.5" customHeight="1">
      <c r="A164" s="67" t="str">
        <f>'[1]117_2'!A229</f>
        <v>Подпрограмма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v>
      </c>
      <c r="B164" s="68" t="s">
        <v>27</v>
      </c>
      <c r="C164" s="85" t="s">
        <v>248</v>
      </c>
      <c r="D164" s="70">
        <f t="shared" si="20"/>
        <v>300000</v>
      </c>
      <c r="E164" s="92">
        <f>E165</f>
        <v>50884.86</v>
      </c>
      <c r="F164" s="71">
        <f t="shared" si="20"/>
        <v>249115.14</v>
      </c>
    </row>
    <row r="165" spans="1:6" ht="330.75" customHeight="1">
      <c r="A165" s="97" t="s">
        <v>166</v>
      </c>
      <c r="B165" s="68" t="s">
        <v>27</v>
      </c>
      <c r="C165" s="85" t="s">
        <v>249</v>
      </c>
      <c r="D165" s="70">
        <f t="shared" si="20"/>
        <v>300000</v>
      </c>
      <c r="E165" s="92">
        <f>E168</f>
        <v>50884.86</v>
      </c>
      <c r="F165" s="71">
        <f t="shared" si="20"/>
        <v>249115.14</v>
      </c>
    </row>
    <row r="166" spans="1:6" ht="54.75" customHeight="1">
      <c r="A166" s="83" t="s">
        <v>57</v>
      </c>
      <c r="B166" s="84" t="s">
        <v>27</v>
      </c>
      <c r="C166" s="85" t="s">
        <v>250</v>
      </c>
      <c r="D166" s="86">
        <f>D167</f>
        <v>300000</v>
      </c>
      <c r="E166" s="87">
        <f>E168</f>
        <v>50884.86</v>
      </c>
      <c r="F166" s="90">
        <f>IF(OR(D166="-",E166&gt;=D166),"-",D166-IF(E166="-",0,E166))</f>
        <v>249115.14</v>
      </c>
    </row>
    <row r="167" spans="1:6" ht="105" customHeight="1">
      <c r="A167" s="83" t="s">
        <v>58</v>
      </c>
      <c r="B167" s="84" t="s">
        <v>27</v>
      </c>
      <c r="C167" s="85" t="s">
        <v>251</v>
      </c>
      <c r="D167" s="86">
        <f>D168</f>
        <v>300000</v>
      </c>
      <c r="E167" s="87">
        <f>E168</f>
        <v>50884.86</v>
      </c>
      <c r="F167" s="90">
        <f>IF(OR(D167="-",E167&gt;=D167),"-",D167-IF(E167="-",0,E167))</f>
        <v>249115.14</v>
      </c>
    </row>
    <row r="168" spans="1:6" ht="90.75" customHeight="1">
      <c r="A168" s="83" t="s">
        <v>59</v>
      </c>
      <c r="B168" s="84" t="s">
        <v>27</v>
      </c>
      <c r="C168" s="85" t="s">
        <v>252</v>
      </c>
      <c r="D168" s="107">
        <v>300000</v>
      </c>
      <c r="E168" s="89">
        <v>50884.86</v>
      </c>
      <c r="F168" s="90">
        <f>IF(OR(D168="-",E168&gt;=D168),"-",D168-IF(E168="-",0,E168))</f>
        <v>249115.14</v>
      </c>
    </row>
    <row r="169" spans="1:6" ht="49.5" customHeight="1">
      <c r="A169" s="67" t="s">
        <v>382</v>
      </c>
      <c r="B169" s="68" t="s">
        <v>27</v>
      </c>
      <c r="C169" s="69" t="s">
        <v>383</v>
      </c>
      <c r="D169" s="70">
        <f>D170</f>
        <v>40000</v>
      </c>
      <c r="E169" s="92" t="str">
        <f>E170</f>
        <v>-</v>
      </c>
      <c r="F169" s="71">
        <f>F170</f>
        <v>40000</v>
      </c>
    </row>
    <row r="170" spans="1:6" ht="69" customHeight="1">
      <c r="A170" s="67" t="s">
        <v>384</v>
      </c>
      <c r="B170" s="68" t="s">
        <v>27</v>
      </c>
      <c r="C170" s="69" t="s">
        <v>385</v>
      </c>
      <c r="D170" s="70">
        <f>D171</f>
        <v>40000</v>
      </c>
      <c r="E170" s="92" t="str">
        <f aca="true" t="shared" si="21" ref="E170:E175">E171</f>
        <v>-</v>
      </c>
      <c r="F170" s="71">
        <f>F171</f>
        <v>40000</v>
      </c>
    </row>
    <row r="171" spans="1:6" ht="68.25">
      <c r="A171" s="67" t="s">
        <v>335</v>
      </c>
      <c r="B171" s="84" t="s">
        <v>27</v>
      </c>
      <c r="C171" s="85" t="s">
        <v>386</v>
      </c>
      <c r="D171" s="86">
        <f>D172</f>
        <v>40000</v>
      </c>
      <c r="E171" s="87" t="str">
        <f t="shared" si="21"/>
        <v>-</v>
      </c>
      <c r="F171" s="90">
        <f>F172</f>
        <v>40000</v>
      </c>
    </row>
    <row r="172" spans="1:6" ht="86.25" customHeight="1">
      <c r="A172" s="67" t="s">
        <v>399</v>
      </c>
      <c r="B172" s="84" t="s">
        <v>27</v>
      </c>
      <c r="C172" s="85" t="s">
        <v>387</v>
      </c>
      <c r="D172" s="86">
        <f>D173</f>
        <v>40000</v>
      </c>
      <c r="E172" s="87" t="str">
        <f>E173</f>
        <v>-</v>
      </c>
      <c r="F172" s="90">
        <f>F173</f>
        <v>40000</v>
      </c>
    </row>
    <row r="173" spans="1:6" ht="204.75">
      <c r="A173" s="97" t="s">
        <v>388</v>
      </c>
      <c r="B173" s="84" t="s">
        <v>27</v>
      </c>
      <c r="C173" s="85" t="s">
        <v>389</v>
      </c>
      <c r="D173" s="86">
        <f>D174+D177</f>
        <v>40000</v>
      </c>
      <c r="E173" s="87" t="s">
        <v>14</v>
      </c>
      <c r="F173" s="90">
        <f>D173</f>
        <v>40000</v>
      </c>
    </row>
    <row r="174" spans="1:6" ht="153" customHeight="1">
      <c r="A174" s="83" t="s">
        <v>30</v>
      </c>
      <c r="B174" s="84" t="s">
        <v>27</v>
      </c>
      <c r="C174" s="85" t="s">
        <v>390</v>
      </c>
      <c r="D174" s="86">
        <f>D175</f>
        <v>20000</v>
      </c>
      <c r="E174" s="87" t="str">
        <f t="shared" si="21"/>
        <v>-</v>
      </c>
      <c r="F174" s="90">
        <f>F175</f>
        <v>20000</v>
      </c>
    </row>
    <row r="175" spans="1:6" ht="59.25" customHeight="1">
      <c r="A175" s="83" t="s">
        <v>396</v>
      </c>
      <c r="B175" s="84" t="s">
        <v>27</v>
      </c>
      <c r="C175" s="85" t="s">
        <v>394</v>
      </c>
      <c r="D175" s="86">
        <f>D176</f>
        <v>20000</v>
      </c>
      <c r="E175" s="87" t="str">
        <f t="shared" si="21"/>
        <v>-</v>
      </c>
      <c r="F175" s="90">
        <f>F176</f>
        <v>20000</v>
      </c>
    </row>
    <row r="176" spans="1:6" ht="90.75">
      <c r="A176" s="83" t="s">
        <v>397</v>
      </c>
      <c r="B176" s="84" t="s">
        <v>27</v>
      </c>
      <c r="C176" s="85" t="s">
        <v>395</v>
      </c>
      <c r="D176" s="107">
        <v>20000</v>
      </c>
      <c r="E176" s="89" t="s">
        <v>14</v>
      </c>
      <c r="F176" s="90">
        <f>D176</f>
        <v>20000</v>
      </c>
    </row>
    <row r="177" spans="1:6" ht="86.25" customHeight="1">
      <c r="A177" s="83" t="s">
        <v>35</v>
      </c>
      <c r="B177" s="84" t="s">
        <v>27</v>
      </c>
      <c r="C177" s="85" t="s">
        <v>391</v>
      </c>
      <c r="D177" s="86">
        <f>D178</f>
        <v>20000</v>
      </c>
      <c r="E177" s="87" t="str">
        <f>E179</f>
        <v>-</v>
      </c>
      <c r="F177" s="90">
        <f>F178</f>
        <v>20000</v>
      </c>
    </row>
    <row r="178" spans="1:6" ht="68.25">
      <c r="A178" s="83" t="s">
        <v>36</v>
      </c>
      <c r="B178" s="84" t="s">
        <v>27</v>
      </c>
      <c r="C178" s="85" t="s">
        <v>392</v>
      </c>
      <c r="D178" s="86">
        <f>D179</f>
        <v>20000</v>
      </c>
      <c r="E178" s="87" t="str">
        <f>E179</f>
        <v>-</v>
      </c>
      <c r="F178" s="90">
        <f>F179</f>
        <v>20000</v>
      </c>
    </row>
    <row r="179" spans="1:6" ht="46.5" customHeight="1" thickBot="1">
      <c r="A179" s="83" t="s">
        <v>291</v>
      </c>
      <c r="B179" s="84" t="s">
        <v>27</v>
      </c>
      <c r="C179" s="85" t="s">
        <v>393</v>
      </c>
      <c r="D179" s="88">
        <v>20000</v>
      </c>
      <c r="E179" s="89" t="s">
        <v>14</v>
      </c>
      <c r="F179" s="90">
        <f>D179</f>
        <v>20000</v>
      </c>
    </row>
    <row r="180" spans="1:6" ht="23.25" thickBot="1">
      <c r="A180" s="109"/>
      <c r="B180" s="110"/>
      <c r="C180" s="111"/>
      <c r="D180" s="112"/>
      <c r="E180" s="110"/>
      <c r="F180" s="110"/>
    </row>
    <row r="181" spans="1:6" ht="45.75" thickBot="1">
      <c r="A181" s="113" t="s">
        <v>61</v>
      </c>
      <c r="B181" s="114" t="s">
        <v>62</v>
      </c>
      <c r="C181" s="115" t="s">
        <v>28</v>
      </c>
      <c r="D181" s="116">
        <v>-1600000</v>
      </c>
      <c r="E181" s="117">
        <v>2616228.54</v>
      </c>
      <c r="F181" s="118" t="s">
        <v>63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68:F168 F13:F14 E46:E48 F31:F33 F16:F17 E34:F36 F46:F55 E52:E55 E73 E65:F72 E21:E25 F122 F63:F64 F73:F75 E27:E29 E96:F100 E110:F113 F131 F156 F109 E123:F130 E132:F135 F95 E56:F62 E117:F121 F116 E84:F89 E43:F45 E137:F155 E157:F161 E91:F94">
    <cfRule type="cellIs" priority="151" dxfId="29" operator="equal" stopIfTrue="1">
      <formula>0</formula>
    </cfRule>
  </conditionalFormatting>
  <conditionalFormatting sqref="E181:F181">
    <cfRule type="cellIs" priority="149" dxfId="29" operator="equal" stopIfTrue="1">
      <formula>0</formula>
    </cfRule>
  </conditionalFormatting>
  <conditionalFormatting sqref="E163:F165 F162">
    <cfRule type="cellIs" priority="171" dxfId="29" operator="equal" stopIfTrue="1">
      <formula>0</formula>
    </cfRule>
  </conditionalFormatting>
  <conditionalFormatting sqref="E166:F166">
    <cfRule type="cellIs" priority="170" dxfId="29" operator="equal" stopIfTrue="1">
      <formula>0</formula>
    </cfRule>
  </conditionalFormatting>
  <conditionalFormatting sqref="E167:F167">
    <cfRule type="cellIs" priority="169" dxfId="29" operator="equal" stopIfTrue="1">
      <formula>0</formula>
    </cfRule>
  </conditionalFormatting>
  <conditionalFormatting sqref="E37:F42">
    <cfRule type="cellIs" priority="16" dxfId="29" operator="equal" stopIfTrue="1">
      <formula>0</formula>
    </cfRule>
  </conditionalFormatting>
  <conditionalFormatting sqref="E76:F79">
    <cfRule type="cellIs" priority="15" dxfId="29" operator="equal" stopIfTrue="1">
      <formula>0</formula>
    </cfRule>
  </conditionalFormatting>
  <conditionalFormatting sqref="E30">
    <cfRule type="cellIs" priority="14" dxfId="29" operator="equal" stopIfTrue="1">
      <formula>0</formula>
    </cfRule>
  </conditionalFormatting>
  <conditionalFormatting sqref="E136:F136">
    <cfRule type="cellIs" priority="13" dxfId="29" operator="equal" stopIfTrue="1">
      <formula>0</formula>
    </cfRule>
  </conditionalFormatting>
  <conditionalFormatting sqref="E178:F178">
    <cfRule type="cellIs" priority="6" dxfId="29" operator="equal" stopIfTrue="1">
      <formula>0</formula>
    </cfRule>
  </conditionalFormatting>
  <conditionalFormatting sqref="E179:F179">
    <cfRule type="cellIs" priority="5" dxfId="29" operator="equal" stopIfTrue="1">
      <formula>0</formula>
    </cfRule>
  </conditionalFormatting>
  <conditionalFormatting sqref="E169:F169">
    <cfRule type="cellIs" priority="12" dxfId="29" operator="equal" stopIfTrue="1">
      <formula>0</formula>
    </cfRule>
  </conditionalFormatting>
  <conditionalFormatting sqref="E170:F170">
    <cfRule type="cellIs" priority="11" dxfId="29" operator="equal" stopIfTrue="1">
      <formula>0</formula>
    </cfRule>
  </conditionalFormatting>
  <conditionalFormatting sqref="E174:F174">
    <cfRule type="cellIs" priority="10" dxfId="29" operator="equal" stopIfTrue="1">
      <formula>0</formula>
    </cfRule>
  </conditionalFormatting>
  <conditionalFormatting sqref="E175:F175">
    <cfRule type="cellIs" priority="9" dxfId="29" operator="equal" stopIfTrue="1">
      <formula>0</formula>
    </cfRule>
  </conditionalFormatting>
  <conditionalFormatting sqref="E176:F176">
    <cfRule type="cellIs" priority="8" dxfId="29" operator="equal" stopIfTrue="1">
      <formula>0</formula>
    </cfRule>
  </conditionalFormatting>
  <conditionalFormatting sqref="E177:F177">
    <cfRule type="cellIs" priority="7" dxfId="29" operator="equal" stopIfTrue="1">
      <formula>0</formula>
    </cfRule>
  </conditionalFormatting>
  <conditionalFormatting sqref="E171:F173">
    <cfRule type="cellIs" priority="4" dxfId="29" operator="equal" stopIfTrue="1">
      <formula>0</formula>
    </cfRule>
  </conditionalFormatting>
  <conditionalFormatting sqref="E80:F83">
    <cfRule type="cellIs" priority="2" dxfId="29" operator="equal" stopIfTrue="1">
      <formula>0</formula>
    </cfRule>
  </conditionalFormatting>
  <conditionalFormatting sqref="E101:F105">
    <cfRule type="cellIs" priority="1" dxfId="2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DF38"/>
  <sheetViews>
    <sheetView view="pageBreakPreview" zoomScaleSheetLayoutView="100" zoomScalePageLayoutView="0" workbookViewId="0" topLeftCell="C1">
      <selection activeCell="CO15" sqref="CO15:DF15"/>
    </sheetView>
  </sheetViews>
  <sheetFormatPr defaultColWidth="0.875" defaultRowHeight="12.75"/>
  <cols>
    <col min="1" max="2" width="0.875" style="3" hidden="1" customWidth="1"/>
    <col min="3" max="27" width="0.875" style="3" customWidth="1"/>
    <col min="28" max="28" width="7.125" style="3" customWidth="1"/>
    <col min="29" max="50" width="0.875" style="3" customWidth="1"/>
    <col min="51" max="51" width="12.875" style="3" customWidth="1"/>
    <col min="52" max="90" width="0.875" style="3" customWidth="1"/>
    <col min="91" max="91" width="0.6171875" style="3" customWidth="1"/>
    <col min="92" max="92" width="0.37109375" style="3" hidden="1" customWidth="1"/>
    <col min="93" max="100" width="0.875" style="3" customWidth="1"/>
    <col min="101" max="101" width="0.6171875" style="3" customWidth="1"/>
    <col min="102" max="102" width="0.875" style="3" hidden="1" customWidth="1"/>
    <col min="103" max="16384" width="0.875" style="3" customWidth="1"/>
  </cols>
  <sheetData>
    <row r="1" ht="11.25">
      <c r="DF1" s="4" t="s">
        <v>113</v>
      </c>
    </row>
    <row r="2" spans="1:110" s="5" customFormat="1" ht="25.5" customHeight="1">
      <c r="A2" s="48"/>
      <c r="B2" s="48"/>
      <c r="C2" s="154" t="s">
        <v>296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</row>
    <row r="3" spans="1:110" ht="59.25" customHeight="1">
      <c r="A3" s="159" t="s">
        <v>114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60" t="s">
        <v>115</v>
      </c>
      <c r="AD3" s="159"/>
      <c r="AE3" s="159"/>
      <c r="AF3" s="159"/>
      <c r="AG3" s="159"/>
      <c r="AH3" s="159"/>
      <c r="AI3" s="159" t="s">
        <v>116</v>
      </c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 t="s">
        <v>117</v>
      </c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 t="s">
        <v>6</v>
      </c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 t="s">
        <v>8</v>
      </c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</row>
    <row r="4" spans="1:110" s="6" customFormat="1" ht="12" customHeight="1" thickBot="1">
      <c r="A4" s="156">
        <v>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7">
        <v>2</v>
      </c>
      <c r="AD4" s="158"/>
      <c r="AE4" s="158"/>
      <c r="AF4" s="158"/>
      <c r="AG4" s="158"/>
      <c r="AH4" s="158"/>
      <c r="AI4" s="158">
        <v>3</v>
      </c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>
        <v>4</v>
      </c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>
        <v>5</v>
      </c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>
        <v>6</v>
      </c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</row>
    <row r="5" spans="1:110" ht="32.25" customHeight="1">
      <c r="A5" s="179" t="s">
        <v>64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1"/>
      <c r="AC5" s="182" t="s">
        <v>65</v>
      </c>
      <c r="AD5" s="183"/>
      <c r="AE5" s="183"/>
      <c r="AF5" s="183"/>
      <c r="AG5" s="183"/>
      <c r="AH5" s="183"/>
      <c r="AI5" s="183" t="s">
        <v>118</v>
      </c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4">
        <f>AZ13</f>
        <v>1600000</v>
      </c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5">
        <f>BW14</f>
        <v>-2616228.54</v>
      </c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7"/>
      <c r="CO5" s="184" t="str">
        <f>CO13</f>
        <v>-</v>
      </c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</row>
    <row r="6" spans="1:110" ht="12" customHeight="1">
      <c r="A6" s="161" t="s">
        <v>15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3"/>
      <c r="AC6" s="164" t="s">
        <v>67</v>
      </c>
      <c r="AD6" s="164"/>
      <c r="AE6" s="164"/>
      <c r="AF6" s="164"/>
      <c r="AG6" s="164"/>
      <c r="AH6" s="165"/>
      <c r="AI6" s="168" t="s">
        <v>118</v>
      </c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5"/>
      <c r="AZ6" s="170" t="s">
        <v>119</v>
      </c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2"/>
      <c r="BW6" s="170" t="s">
        <v>119</v>
      </c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2"/>
      <c r="CO6" s="170" t="s">
        <v>119</v>
      </c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2"/>
    </row>
    <row r="7" spans="1:110" ht="32.25" customHeight="1">
      <c r="A7" s="176" t="s">
        <v>66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8"/>
      <c r="AC7" s="166"/>
      <c r="AD7" s="166"/>
      <c r="AE7" s="166"/>
      <c r="AF7" s="166"/>
      <c r="AG7" s="166"/>
      <c r="AH7" s="167"/>
      <c r="AI7" s="169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7"/>
      <c r="AZ7" s="173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5"/>
      <c r="BW7" s="173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5"/>
      <c r="CO7" s="173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5"/>
    </row>
    <row r="8" spans="1:110" ht="12" customHeight="1">
      <c r="A8" s="197" t="s">
        <v>120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9"/>
      <c r="AC8" s="168" t="s">
        <v>14</v>
      </c>
      <c r="AD8" s="164"/>
      <c r="AE8" s="164"/>
      <c r="AF8" s="164"/>
      <c r="AG8" s="164"/>
      <c r="AH8" s="165"/>
      <c r="AI8" s="168" t="s">
        <v>14</v>
      </c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4"/>
      <c r="AZ8" s="170" t="s">
        <v>119</v>
      </c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4"/>
      <c r="BW8" s="170" t="s">
        <v>119</v>
      </c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2"/>
      <c r="CO8" s="170" t="s">
        <v>119</v>
      </c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208"/>
    </row>
    <row r="9" spans="1:110" ht="12" customHeight="1">
      <c r="A9" s="210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2"/>
      <c r="AC9" s="200"/>
      <c r="AD9" s="201"/>
      <c r="AE9" s="201"/>
      <c r="AF9" s="201"/>
      <c r="AG9" s="201"/>
      <c r="AH9" s="202"/>
      <c r="AI9" s="205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7"/>
      <c r="AZ9" s="205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7"/>
      <c r="BW9" s="173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5"/>
      <c r="CO9" s="173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209"/>
    </row>
    <row r="10" spans="1:110" ht="29.25" customHeight="1">
      <c r="A10" s="188" t="s">
        <v>68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90"/>
      <c r="AC10" s="191" t="s">
        <v>69</v>
      </c>
      <c r="AD10" s="192"/>
      <c r="AE10" s="192"/>
      <c r="AF10" s="192"/>
      <c r="AG10" s="192"/>
      <c r="AH10" s="192"/>
      <c r="AI10" s="192" t="s">
        <v>118</v>
      </c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3" t="s">
        <v>119</v>
      </c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5"/>
      <c r="BW10" s="193" t="s">
        <v>119</v>
      </c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5"/>
      <c r="CO10" s="193" t="s">
        <v>119</v>
      </c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6"/>
    </row>
    <row r="11" spans="1:110" ht="12" customHeight="1">
      <c r="A11" s="161" t="s">
        <v>120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3"/>
      <c r="AC11" s="164"/>
      <c r="AD11" s="164"/>
      <c r="AE11" s="164"/>
      <c r="AF11" s="164"/>
      <c r="AG11" s="164"/>
      <c r="AH11" s="165"/>
      <c r="AI11" s="168" t="s">
        <v>14</v>
      </c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5"/>
      <c r="AZ11" s="170" t="s">
        <v>119</v>
      </c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2"/>
      <c r="BW11" s="170" t="s">
        <v>119</v>
      </c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2"/>
      <c r="CO11" s="170" t="s">
        <v>119</v>
      </c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208"/>
    </row>
    <row r="12" spans="1:110" ht="15" customHeight="1">
      <c r="A12" s="210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2"/>
      <c r="AC12" s="166"/>
      <c r="AD12" s="166"/>
      <c r="AE12" s="166"/>
      <c r="AF12" s="166"/>
      <c r="AG12" s="166"/>
      <c r="AH12" s="167"/>
      <c r="AI12" s="169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7"/>
      <c r="AZ12" s="173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5"/>
      <c r="BW12" s="173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5"/>
      <c r="CO12" s="173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209"/>
    </row>
    <row r="13" spans="1:110" ht="19.5" customHeight="1">
      <c r="A13" s="213" t="s">
        <v>70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5"/>
      <c r="AC13" s="191" t="s">
        <v>71</v>
      </c>
      <c r="AD13" s="192"/>
      <c r="AE13" s="192"/>
      <c r="AF13" s="192"/>
      <c r="AG13" s="192"/>
      <c r="AH13" s="192"/>
      <c r="AI13" s="216" t="s">
        <v>263</v>
      </c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191"/>
      <c r="AZ13" s="184">
        <f>AZ14</f>
        <v>1600000</v>
      </c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9">
        <f>BW14</f>
        <v>-2616228.54</v>
      </c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1"/>
      <c r="CO13" s="185" t="str">
        <f>CO14</f>
        <v>-</v>
      </c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3"/>
    </row>
    <row r="14" spans="1:110" ht="40.5" customHeight="1">
      <c r="A14" s="37" t="s">
        <v>70</v>
      </c>
      <c r="B14" s="38"/>
      <c r="C14" s="225" t="s">
        <v>295</v>
      </c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6"/>
      <c r="AC14" s="191" t="s">
        <v>71</v>
      </c>
      <c r="AD14" s="192"/>
      <c r="AE14" s="192"/>
      <c r="AF14" s="192"/>
      <c r="AG14" s="192"/>
      <c r="AH14" s="192"/>
      <c r="AI14" s="216" t="s">
        <v>264</v>
      </c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191"/>
      <c r="AZ14" s="184">
        <v>1600000</v>
      </c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9">
        <f>BW18+BW19</f>
        <v>-2616228.54</v>
      </c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1"/>
      <c r="CO14" s="242" t="s">
        <v>14</v>
      </c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</row>
    <row r="15" spans="1:110" ht="30.75" customHeight="1">
      <c r="A15" s="224" t="s">
        <v>121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6"/>
      <c r="AC15" s="191" t="s">
        <v>72</v>
      </c>
      <c r="AD15" s="192"/>
      <c r="AE15" s="192"/>
      <c r="AF15" s="192"/>
      <c r="AG15" s="192"/>
      <c r="AH15" s="192"/>
      <c r="AI15" s="216" t="s">
        <v>265</v>
      </c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191"/>
      <c r="AZ15" s="185">
        <f>AZ16</f>
        <v>-16555900</v>
      </c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7"/>
      <c r="BW15" s="219">
        <f>BW16</f>
        <v>-6219639.34</v>
      </c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2"/>
      <c r="CO15" s="218" t="s">
        <v>123</v>
      </c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35"/>
    </row>
    <row r="16" spans="1:110" ht="31.5" customHeight="1" thickBot="1">
      <c r="A16" s="224" t="s">
        <v>122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6"/>
      <c r="AC16" s="227" t="s">
        <v>72</v>
      </c>
      <c r="AD16" s="228"/>
      <c r="AE16" s="228"/>
      <c r="AF16" s="228"/>
      <c r="AG16" s="228"/>
      <c r="AH16" s="228"/>
      <c r="AI16" s="229" t="s">
        <v>266</v>
      </c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27"/>
      <c r="AZ16" s="184">
        <f>AZ17</f>
        <v>-16555900</v>
      </c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9">
        <f>BW17</f>
        <v>-6219639.34</v>
      </c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2"/>
      <c r="CO16" s="233" t="s">
        <v>123</v>
      </c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4"/>
    </row>
    <row r="17" spans="1:110" ht="32.25" customHeight="1" thickBot="1">
      <c r="A17" s="224" t="s">
        <v>124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6"/>
      <c r="AC17" s="227" t="s">
        <v>72</v>
      </c>
      <c r="AD17" s="228"/>
      <c r="AE17" s="228"/>
      <c r="AF17" s="228"/>
      <c r="AG17" s="228"/>
      <c r="AH17" s="228"/>
      <c r="AI17" s="236" t="s">
        <v>267</v>
      </c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8"/>
      <c r="AZ17" s="184">
        <f>AZ18</f>
        <v>-16555900</v>
      </c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9">
        <f>BW18</f>
        <v>-6219639.34</v>
      </c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2"/>
      <c r="CO17" s="233" t="s">
        <v>123</v>
      </c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4"/>
    </row>
    <row r="18" spans="1:110" ht="45" customHeight="1" thickBot="1">
      <c r="A18" s="224" t="s">
        <v>125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6"/>
      <c r="AC18" s="227" t="s">
        <v>72</v>
      </c>
      <c r="AD18" s="228"/>
      <c r="AE18" s="228"/>
      <c r="AF18" s="228"/>
      <c r="AG18" s="228"/>
      <c r="AH18" s="228"/>
      <c r="AI18" s="236" t="s">
        <v>268</v>
      </c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8"/>
      <c r="AZ18" s="184">
        <v>-16555900</v>
      </c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39">
        <v>-6219639.34</v>
      </c>
      <c r="BX18" s="240"/>
      <c r="BY18" s="240"/>
      <c r="BZ18" s="240"/>
      <c r="CA18" s="240"/>
      <c r="CB18" s="240"/>
      <c r="CC18" s="240"/>
      <c r="CD18" s="240"/>
      <c r="CE18" s="240"/>
      <c r="CF18" s="240"/>
      <c r="CG18" s="240"/>
      <c r="CH18" s="240"/>
      <c r="CI18" s="240"/>
      <c r="CJ18" s="240"/>
      <c r="CK18" s="240"/>
      <c r="CL18" s="240"/>
      <c r="CM18" s="240"/>
      <c r="CN18" s="241"/>
      <c r="CO18" s="233" t="s">
        <v>123</v>
      </c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4"/>
    </row>
    <row r="19" spans="1:110" ht="30" customHeight="1" thickBot="1">
      <c r="A19" s="224" t="s">
        <v>126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6"/>
      <c r="AC19" s="227" t="s">
        <v>73</v>
      </c>
      <c r="AD19" s="228"/>
      <c r="AE19" s="228"/>
      <c r="AF19" s="228"/>
      <c r="AG19" s="228"/>
      <c r="AH19" s="228"/>
      <c r="AI19" s="236" t="s">
        <v>269</v>
      </c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8"/>
      <c r="AZ19" s="184">
        <f>AZ20</f>
        <v>18155850</v>
      </c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43">
        <f>BW20</f>
        <v>3603410.8</v>
      </c>
      <c r="BX19" s="244"/>
      <c r="BY19" s="244"/>
      <c r="BZ19" s="244"/>
      <c r="CA19" s="244"/>
      <c r="CB19" s="244"/>
      <c r="CC19" s="244"/>
      <c r="CD19" s="244"/>
      <c r="CE19" s="244"/>
      <c r="CF19" s="244"/>
      <c r="CG19" s="244"/>
      <c r="CH19" s="244"/>
      <c r="CI19" s="244"/>
      <c r="CJ19" s="244"/>
      <c r="CK19" s="244"/>
      <c r="CL19" s="244"/>
      <c r="CM19" s="244"/>
      <c r="CN19" s="245"/>
      <c r="CO19" s="233" t="s">
        <v>123</v>
      </c>
      <c r="CP19" s="233"/>
      <c r="CQ19" s="233"/>
      <c r="CR19" s="233"/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4"/>
    </row>
    <row r="20" spans="1:110" ht="31.5" customHeight="1" thickBot="1">
      <c r="A20" s="224" t="s">
        <v>127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6"/>
      <c r="AC20" s="227" t="s">
        <v>73</v>
      </c>
      <c r="AD20" s="228"/>
      <c r="AE20" s="228"/>
      <c r="AF20" s="228"/>
      <c r="AG20" s="228"/>
      <c r="AH20" s="228"/>
      <c r="AI20" s="236" t="s">
        <v>270</v>
      </c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8"/>
      <c r="AZ20" s="184">
        <f>AZ21</f>
        <v>18155850</v>
      </c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43">
        <f>BW21</f>
        <v>3603410.8</v>
      </c>
      <c r="BX20" s="244"/>
      <c r="BY20" s="244"/>
      <c r="BZ20" s="244"/>
      <c r="CA20" s="244"/>
      <c r="CB20" s="244"/>
      <c r="CC20" s="244"/>
      <c r="CD20" s="244"/>
      <c r="CE20" s="244"/>
      <c r="CF20" s="244"/>
      <c r="CG20" s="244"/>
      <c r="CH20" s="244"/>
      <c r="CI20" s="244"/>
      <c r="CJ20" s="244"/>
      <c r="CK20" s="244"/>
      <c r="CL20" s="244"/>
      <c r="CM20" s="244"/>
      <c r="CN20" s="245"/>
      <c r="CO20" s="233" t="s">
        <v>123</v>
      </c>
      <c r="CP20" s="233"/>
      <c r="CQ20" s="233"/>
      <c r="CR20" s="233"/>
      <c r="CS20" s="233"/>
      <c r="CT20" s="233"/>
      <c r="CU20" s="233"/>
      <c r="CV20" s="233"/>
      <c r="CW20" s="233"/>
      <c r="CX20" s="233"/>
      <c r="CY20" s="233"/>
      <c r="CZ20" s="233"/>
      <c r="DA20" s="233"/>
      <c r="DB20" s="233"/>
      <c r="DC20" s="233"/>
      <c r="DD20" s="233"/>
      <c r="DE20" s="233"/>
      <c r="DF20" s="234"/>
    </row>
    <row r="21" spans="1:110" ht="36" customHeight="1" thickBot="1">
      <c r="A21" s="224" t="s">
        <v>128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6"/>
      <c r="AC21" s="227" t="s">
        <v>73</v>
      </c>
      <c r="AD21" s="228"/>
      <c r="AE21" s="228"/>
      <c r="AF21" s="228"/>
      <c r="AG21" s="228"/>
      <c r="AH21" s="228"/>
      <c r="AI21" s="236" t="s">
        <v>271</v>
      </c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8"/>
      <c r="AZ21" s="184">
        <f>AZ22</f>
        <v>18155850</v>
      </c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43">
        <f>BW22</f>
        <v>3603410.8</v>
      </c>
      <c r="BX21" s="244"/>
      <c r="BY21" s="244"/>
      <c r="BZ21" s="244"/>
      <c r="CA21" s="244"/>
      <c r="CB21" s="244"/>
      <c r="CC21" s="244"/>
      <c r="CD21" s="244"/>
      <c r="CE21" s="244"/>
      <c r="CF21" s="244"/>
      <c r="CG21" s="244"/>
      <c r="CH21" s="244"/>
      <c r="CI21" s="244"/>
      <c r="CJ21" s="244"/>
      <c r="CK21" s="244"/>
      <c r="CL21" s="244"/>
      <c r="CM21" s="244"/>
      <c r="CN21" s="245"/>
      <c r="CO21" s="233" t="s">
        <v>123</v>
      </c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3"/>
      <c r="DE21" s="233"/>
      <c r="DF21" s="234"/>
    </row>
    <row r="22" spans="1:110" ht="45" customHeight="1" thickBot="1">
      <c r="A22" s="246" t="s">
        <v>129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8"/>
      <c r="AC22" s="227" t="s">
        <v>73</v>
      </c>
      <c r="AD22" s="228"/>
      <c r="AE22" s="228"/>
      <c r="AF22" s="228"/>
      <c r="AG22" s="228"/>
      <c r="AH22" s="228"/>
      <c r="AI22" s="236" t="s">
        <v>272</v>
      </c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8"/>
      <c r="AZ22" s="184">
        <v>18155850</v>
      </c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43">
        <v>3603410.8</v>
      </c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50"/>
      <c r="CO22" s="233" t="s">
        <v>123</v>
      </c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3"/>
      <c r="DF22" s="234"/>
    </row>
    <row r="23" spans="30:33" ht="32.25" customHeight="1">
      <c r="AD23" s="7"/>
      <c r="AE23" s="7"/>
      <c r="AF23" s="7"/>
      <c r="AG23" s="7"/>
    </row>
    <row r="24" spans="1:78" s="8" customFormat="1" ht="12.75" customHeight="1">
      <c r="A24" s="8" t="s">
        <v>130</v>
      </c>
      <c r="B24" s="9" t="s">
        <v>131</v>
      </c>
      <c r="C24" s="9"/>
      <c r="D24" s="254" t="s">
        <v>157</v>
      </c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10"/>
      <c r="AZ24" s="10"/>
      <c r="BA24" s="10"/>
      <c r="BB24" s="251" t="s">
        <v>132</v>
      </c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</row>
    <row r="25" spans="14:78" s="8" customFormat="1" ht="9.75">
      <c r="N25" s="11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11"/>
      <c r="AH25" s="11"/>
      <c r="AI25" s="11"/>
      <c r="AJ25" s="11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</row>
    <row r="26" spans="19:97" s="8" customFormat="1" ht="9.75">
      <c r="S26" s="12"/>
      <c r="T26" s="12"/>
      <c r="U26" s="12"/>
      <c r="V26" s="12"/>
      <c r="W26" s="12"/>
      <c r="X26" s="12"/>
      <c r="Y26" s="12"/>
      <c r="AR26" s="12"/>
      <c r="AS26" s="12"/>
      <c r="AT26" s="12"/>
      <c r="AU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</row>
    <row r="27" s="8" customFormat="1" ht="9.75"/>
    <row r="28" spans="1:78" s="14" customFormat="1" ht="12.75" customHeight="1">
      <c r="A28" s="11"/>
      <c r="B28" s="11" t="s">
        <v>133</v>
      </c>
      <c r="C28" s="257" t="s">
        <v>142</v>
      </c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10"/>
      <c r="AZ28" s="10"/>
      <c r="BA28" s="10"/>
      <c r="BB28" s="252" t="s">
        <v>134</v>
      </c>
      <c r="BC28" s="252"/>
      <c r="BD28" s="252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/>
      <c r="BW28" s="252"/>
      <c r="BX28" s="252"/>
      <c r="BY28" s="252"/>
      <c r="BZ28" s="252"/>
    </row>
    <row r="29" spans="1:74" s="14" customFormat="1" ht="9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3"/>
      <c r="S29" s="13"/>
      <c r="T29" s="13"/>
      <c r="U29" s="13"/>
      <c r="V29" s="13"/>
      <c r="W29" s="13"/>
      <c r="X29" s="13"/>
      <c r="Y29" s="1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8"/>
      <c r="AS29" s="8"/>
      <c r="AT29" s="8"/>
      <c r="AU29" s="8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V29" s="14" t="s">
        <v>135</v>
      </c>
    </row>
    <row r="30" spans="1:104" s="14" customFormat="1" ht="9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AN30" s="14">
        <v>2222222</v>
      </c>
      <c r="AR30" s="12"/>
      <c r="AS30" s="12"/>
      <c r="AT30" s="12"/>
      <c r="AU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</row>
    <row r="31" spans="1:77" s="14" customFormat="1" ht="12.75" customHeight="1">
      <c r="A31" s="8" t="s">
        <v>136</v>
      </c>
      <c r="B31" s="8"/>
      <c r="C31" s="254" t="s">
        <v>136</v>
      </c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10"/>
      <c r="AZ31" s="10"/>
      <c r="BA31" s="10"/>
      <c r="BB31" s="10"/>
      <c r="BC31" s="10"/>
      <c r="BD31" s="10"/>
      <c r="BE31" s="10"/>
      <c r="BF31" s="251" t="s">
        <v>137</v>
      </c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/>
    </row>
    <row r="32" spans="19:77" s="14" customFormat="1" ht="11.25" customHeight="1"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11"/>
      <c r="AL32" s="11"/>
      <c r="AM32" s="11"/>
      <c r="AN32" s="11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</row>
    <row r="33" s="8" customFormat="1" ht="9.75">
      <c r="AU33" s="15"/>
    </row>
    <row r="34" spans="1:35" s="8" customFormat="1" ht="9.75">
      <c r="A34" s="258"/>
      <c r="B34" s="258"/>
      <c r="C34" s="259" t="s">
        <v>398</v>
      </c>
      <c r="D34" s="259"/>
      <c r="E34" s="259"/>
      <c r="F34" s="259"/>
      <c r="G34" s="260"/>
      <c r="H34" s="260"/>
      <c r="J34" s="261" t="s">
        <v>419</v>
      </c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0">
        <v>20</v>
      </c>
      <c r="AC34" s="260"/>
      <c r="AD34" s="260"/>
      <c r="AE34" s="260"/>
      <c r="AF34" s="262" t="s">
        <v>359</v>
      </c>
      <c r="AG34" s="262"/>
      <c r="AH34" s="262"/>
      <c r="AI34" s="8" t="s">
        <v>138</v>
      </c>
    </row>
    <row r="35" ht="3" customHeight="1"/>
    <row r="37" ht="11.25">
      <c r="CH37" s="3" t="s">
        <v>139</v>
      </c>
    </row>
    <row r="38" spans="23:67" ht="11.25">
      <c r="W38" s="3" t="s">
        <v>140</v>
      </c>
      <c r="BO38" s="3" t="s">
        <v>141</v>
      </c>
    </row>
  </sheetData>
  <sheetProtection/>
  <mergeCells count="124">
    <mergeCell ref="C14:AB14"/>
    <mergeCell ref="C28:AX28"/>
    <mergeCell ref="A34:B34"/>
    <mergeCell ref="C34:F34"/>
    <mergeCell ref="G34:H34"/>
    <mergeCell ref="J34:AA34"/>
    <mergeCell ref="AB34:AE34"/>
    <mergeCell ref="AF34:AH34"/>
    <mergeCell ref="C31:AX31"/>
    <mergeCell ref="A21:AB21"/>
    <mergeCell ref="BF31:BY31"/>
    <mergeCell ref="BB24:BZ24"/>
    <mergeCell ref="BB28:BZ28"/>
    <mergeCell ref="S32:AJ32"/>
    <mergeCell ref="AO32:BL32"/>
    <mergeCell ref="O25:AF25"/>
    <mergeCell ref="AK25:BH25"/>
    <mergeCell ref="Z29:AQ29"/>
    <mergeCell ref="AV29:BS29"/>
    <mergeCell ref="D24:AX24"/>
    <mergeCell ref="AC21:AH21"/>
    <mergeCell ref="AI21:AY21"/>
    <mergeCell ref="AZ21:BV21"/>
    <mergeCell ref="BW21:CN21"/>
    <mergeCell ref="CO21:DF21"/>
    <mergeCell ref="A22:AB22"/>
    <mergeCell ref="AC22:AH22"/>
    <mergeCell ref="AI22:AY22"/>
    <mergeCell ref="AZ22:BV22"/>
    <mergeCell ref="BW22:CN22"/>
    <mergeCell ref="CO22:DF22"/>
    <mergeCell ref="A19:AB19"/>
    <mergeCell ref="AC19:AH19"/>
    <mergeCell ref="AI19:AY19"/>
    <mergeCell ref="AZ19:BV19"/>
    <mergeCell ref="BW19:CN19"/>
    <mergeCell ref="CO19:DF19"/>
    <mergeCell ref="A20:AB20"/>
    <mergeCell ref="AC20:AH20"/>
    <mergeCell ref="AI20:AY20"/>
    <mergeCell ref="AZ20:BV20"/>
    <mergeCell ref="BW20:CN20"/>
    <mergeCell ref="CO20:DF20"/>
    <mergeCell ref="A17:AB17"/>
    <mergeCell ref="AC17:AH17"/>
    <mergeCell ref="AI17:AY17"/>
    <mergeCell ref="AZ17:BV17"/>
    <mergeCell ref="BW17:CN17"/>
    <mergeCell ref="CO17:DF17"/>
    <mergeCell ref="A18:AB18"/>
    <mergeCell ref="AC18:AH18"/>
    <mergeCell ref="AI18:AY18"/>
    <mergeCell ref="AZ18:BV18"/>
    <mergeCell ref="BW18:CN18"/>
    <mergeCell ref="CO18:DF18"/>
    <mergeCell ref="AC14:AH14"/>
    <mergeCell ref="AI14:AY14"/>
    <mergeCell ref="AZ14:BV14"/>
    <mergeCell ref="BW14:CN14"/>
    <mergeCell ref="CO14:DF14"/>
    <mergeCell ref="A15:AB15"/>
    <mergeCell ref="AC15:AH15"/>
    <mergeCell ref="AI15:AY15"/>
    <mergeCell ref="AZ15:BV15"/>
    <mergeCell ref="BW15:CN15"/>
    <mergeCell ref="CO15:DF15"/>
    <mergeCell ref="A16:AB16"/>
    <mergeCell ref="AC16:AH16"/>
    <mergeCell ref="AI16:AY16"/>
    <mergeCell ref="AZ16:BV16"/>
    <mergeCell ref="BW16:CN16"/>
    <mergeCell ref="CO16:DF16"/>
    <mergeCell ref="A11:AB11"/>
    <mergeCell ref="AC11:AH12"/>
    <mergeCell ref="AI11:AY12"/>
    <mergeCell ref="AZ11:BV12"/>
    <mergeCell ref="BW11:CN12"/>
    <mergeCell ref="CO11:DF12"/>
    <mergeCell ref="A12:AB12"/>
    <mergeCell ref="A13:AB13"/>
    <mergeCell ref="AC13:AH13"/>
    <mergeCell ref="AI13:AY13"/>
    <mergeCell ref="AZ13:BV13"/>
    <mergeCell ref="BW13:CN13"/>
    <mergeCell ref="CO13:DF13"/>
    <mergeCell ref="A8:AB8"/>
    <mergeCell ref="AC8:AH9"/>
    <mergeCell ref="AI8:AY9"/>
    <mergeCell ref="AZ8:BV9"/>
    <mergeCell ref="BW8:CN9"/>
    <mergeCell ref="CO8:DF9"/>
    <mergeCell ref="A9:AB9"/>
    <mergeCell ref="A10:AB10"/>
    <mergeCell ref="AC10:AH10"/>
    <mergeCell ref="AI10:AY10"/>
    <mergeCell ref="AZ10:BV10"/>
    <mergeCell ref="BW10:CN10"/>
    <mergeCell ref="CO10:DF10"/>
    <mergeCell ref="A5:AB5"/>
    <mergeCell ref="AC5:AH5"/>
    <mergeCell ref="AI5:AY5"/>
    <mergeCell ref="AZ5:BV5"/>
    <mergeCell ref="BW5:CN5"/>
    <mergeCell ref="CO5:DF5"/>
    <mergeCell ref="AZ3:BV3"/>
    <mergeCell ref="BW3:CN3"/>
    <mergeCell ref="CO3:DF3"/>
    <mergeCell ref="A6:AB6"/>
    <mergeCell ref="AC6:AH7"/>
    <mergeCell ref="AI6:AY7"/>
    <mergeCell ref="AZ6:BV7"/>
    <mergeCell ref="BW6:CN7"/>
    <mergeCell ref="CO6:DF7"/>
    <mergeCell ref="A7:AB7"/>
    <mergeCell ref="C2:DF2"/>
    <mergeCell ref="A4:AB4"/>
    <mergeCell ref="AC4:AH4"/>
    <mergeCell ref="AI4:AY4"/>
    <mergeCell ref="AZ4:BV4"/>
    <mergeCell ref="BW4:CN4"/>
    <mergeCell ref="CO4:DF4"/>
    <mergeCell ref="A3:AB3"/>
    <mergeCell ref="AC3:AH3"/>
    <mergeCell ref="AI3:AY3"/>
  </mergeCells>
  <printOptions/>
  <pageMargins left="0.35433070866141736" right="0.35433070866141736" top="0.7874015748031497" bottom="0.7874015748031497" header="0.5118110236220472" footer="0.5118110236220472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74</v>
      </c>
      <c r="B1" s="1" t="s">
        <v>1</v>
      </c>
    </row>
    <row r="2" spans="1:2" ht="12.75">
      <c r="A2" t="s">
        <v>75</v>
      </c>
      <c r="B2" s="1" t="s">
        <v>76</v>
      </c>
    </row>
    <row r="3" spans="1:2" ht="12.75">
      <c r="A3" t="s">
        <v>77</v>
      </c>
      <c r="B3" s="1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</cp:lastModifiedBy>
  <cp:lastPrinted>2021-04-08T06:23:56Z</cp:lastPrinted>
  <dcterms:created xsi:type="dcterms:W3CDTF">1999-06-18T11:49:53Z</dcterms:created>
  <dcterms:modified xsi:type="dcterms:W3CDTF">2021-04-08T06:25:16Z</dcterms:modified>
  <cp:category/>
  <cp:version/>
  <cp:contentType/>
  <cp:contentStatus/>
</cp:coreProperties>
</file>