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" windowWidth="11808" windowHeight="6408" activeTab="2"/>
  </bookViews>
  <sheets>
    <sheet name="117_1" sheetId="1" r:id="rId1"/>
    <sheet name="Расходы" sheetId="2" r:id="rId2"/>
    <sheet name="117_3" sheetId="3" r:id="rId3"/>
    <sheet name="ExportParams" sheetId="4" state="hidden" r:id="rId4"/>
  </sheets>
  <externalReferences>
    <externalReference r:id="rId7"/>
  </externalReferences>
  <definedNames>
    <definedName name="APPT" localSheetId="1">'Расходы'!#REF!</definedName>
    <definedName name="EXPORT_PARAM_SRC_KIND">'ExportParams'!$B$2</definedName>
    <definedName name="EXPORT_SRC_CODE">'ExportParams'!$B$3</definedName>
    <definedName name="EXPORT_SRC_KIND">'ExportParams'!$B$1</definedName>
    <definedName name="FILE_NAME">#REF!</definedName>
    <definedName name="FIO" localSheetId="1">'Расходы'!#REF!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1">'Расходы'!$A$13</definedName>
    <definedName name="REG_DATE">#REF!</definedName>
    <definedName name="REND_1" localSheetId="1">'Расходы'!$A$149</definedName>
    <definedName name="SIGN" localSheetId="1">'Расходы'!#REF!</definedName>
    <definedName name="SRC_CODE">#REF!</definedName>
    <definedName name="SRC_KIND">#REF!</definedName>
    <definedName name="_xlnm.Print_Area" localSheetId="0">'117_1'!$A$1:$F$47</definedName>
    <definedName name="_xlnm.Print_Area" localSheetId="2">'117_3'!$A$1:$DF$36</definedName>
  </definedNames>
  <calcPr fullCalcOnLoad="1"/>
</workbook>
</file>

<file path=xl/sharedStrings.xml><?xml version="1.0" encoding="utf-8"?>
<sst xmlns="http://schemas.openxmlformats.org/spreadsheetml/2006/main" count="683" uniqueCount="336">
  <si>
    <t>4</t>
  </si>
  <si>
    <t>5</t>
  </si>
  <si>
    <t>КОДЫ</t>
  </si>
  <si>
    <t xml:space="preserve"> Наименование показателя</t>
  </si>
  <si>
    <t>010</t>
  </si>
  <si>
    <t>Код строки</t>
  </si>
  <si>
    <t>Исполнено</t>
  </si>
  <si>
    <t>6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</si>
  <si>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</si>
  <si>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</si>
  <si>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</si>
  <si>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</si>
  <si>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             2. Расходы бюджета</t>
  </si>
  <si>
    <t>Код расхода по бюджетной классификации</t>
  </si>
  <si>
    <t>01.02.2017</t>
  </si>
  <si>
    <t>-</t>
  </si>
  <si>
    <t>в том числе: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</si>
  <si>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</si>
  <si>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</si>
  <si>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</si>
  <si>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</si>
  <si>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</si>
  <si>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</si>
  <si>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</si>
  <si>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</si>
  <si>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</si>
  <si>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</si>
  <si>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</si>
  <si>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</si>
  <si>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</si>
  <si>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</si>
  <si>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</si>
  <si>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</si>
  <si>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</si>
  <si>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</si>
  <si>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</si>
  <si>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</si>
  <si>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</si>
  <si>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</si>
  <si>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</si>
  <si>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</si>
  <si>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</si>
  <si>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</si>
  <si>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</si>
  <si>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</si>
  <si>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</si>
  <si>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</si>
  <si>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</si>
  <si>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</si>
  <si>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</si>
  <si>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</si>
  <si>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Резервные фонды</t>
  </si>
  <si>
    <t xml:space="preserve">000 0111 0000000000 000 </t>
  </si>
  <si>
    <t>Другие общегосударственные вопросы</t>
  </si>
  <si>
    <t xml:space="preserve">000 0113 0000000000 000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</si>
  <si>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</si>
  <si>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</si>
  <si>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</si>
  <si>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</si>
  <si>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</si>
  <si>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</si>
  <si>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</si>
  <si>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</si>
  <si>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</si>
  <si>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</si>
  <si>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</si>
  <si>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</si>
  <si>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ЖИЛИЩНО-КОММУНАЛЬНОЕ ХОЗЯЙСТВО</t>
  </si>
  <si>
    <t xml:space="preserve">000 0500 0000000000 000 </t>
  </si>
  <si>
    <t>Благоустройство</t>
  </si>
  <si>
    <t xml:space="preserve">000 0503 0000000000 000 </t>
  </si>
  <si>
    <t>ОБРАЗОВАНИЕ</t>
  </si>
  <si>
    <t xml:space="preserve">000 0700 0000000000 000 </t>
  </si>
  <si>
    <t>Профессиональная подготовка, переподготовка и повышение квалификации</t>
  </si>
  <si>
    <t xml:space="preserve">000 0705 0000000000 000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</si>
  <si>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</si>
  <si>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</si>
  <si>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</si>
  <si>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</si>
  <si>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</si>
  <si>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</t>
  </si>
  <si>
    <t xml:space="preserve">000 0801 0000000000 000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</si>
  <si>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</si>
  <si>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</si>
  <si>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</si>
  <si>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</si>
  <si>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</si>
  <si>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</si>
  <si>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000 1001 0000000000 000 </t>
  </si>
  <si>
    <t>Социальное обеспечение населения</t>
  </si>
  <si>
    <t xml:space="preserve">000 1003 0000000000 000 </t>
  </si>
  <si>
    <t>ФИЗИЧЕСКАЯ КУЛЬТУРА И СПОРТ</t>
  </si>
  <si>
    <t xml:space="preserve">000 1100 0000000000 000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</si>
  <si>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</si>
  <si>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Массовый спорт</t>
  </si>
  <si>
    <t xml:space="preserve">000 1102 0000000000 000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</si>
  <si>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</si>
  <si>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</si>
  <si>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</si>
  <si>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</si>
  <si>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</si>
  <si>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</si>
  <si>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</si>
  <si>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</si>
  <si>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</si>
  <si>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</si>
  <si>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</si>
  <si>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</si>
  <si>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</si>
  <si>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>EXPORT_SRC_KIND</t>
  </si>
  <si>
    <t>EXPORT_PARAM_SRC_KIND</t>
  </si>
  <si>
    <t>3</t>
  </si>
  <si>
    <t>EXPORT_SRC_CODE</t>
  </si>
  <si>
    <t>58018-06</t>
  </si>
  <si>
    <t xml:space="preserve">000 0104 0120000110 100 </t>
  </si>
  <si>
    <t xml:space="preserve">000 0104 0120000110 120 </t>
  </si>
  <si>
    <t xml:space="preserve">000 0104 0120000110 121 </t>
  </si>
  <si>
    <t xml:space="preserve">000 0104 0120000110 122 </t>
  </si>
  <si>
    <t xml:space="preserve">000 0104 0120000110 129 </t>
  </si>
  <si>
    <t xml:space="preserve">000 0104 0120000190 200 </t>
  </si>
  <si>
    <t xml:space="preserve">000 0104 0120000190 240 </t>
  </si>
  <si>
    <t xml:space="preserve">000 0104 0120000190 244 </t>
  </si>
  <si>
    <t xml:space="preserve">000 0111 9910090300 800 </t>
  </si>
  <si>
    <t xml:space="preserve">000 0111 9910090300 870 </t>
  </si>
  <si>
    <t xml:space="preserve">000 0113 0310020030 853 </t>
  </si>
  <si>
    <t xml:space="preserve">000 0113 0120099990 851 </t>
  </si>
  <si>
    <t xml:space="preserve">000 0113 0320020160 200 </t>
  </si>
  <si>
    <t xml:space="preserve">000 0113 0320020160 240 </t>
  </si>
  <si>
    <t xml:space="preserve">000 0113 0320020160 244 </t>
  </si>
  <si>
    <t xml:space="preserve">000 0113 9990020420 200 </t>
  </si>
  <si>
    <t xml:space="preserve">000 0113 9990020420 240 </t>
  </si>
  <si>
    <t xml:space="preserve">000 0113 9990020420 244 </t>
  </si>
  <si>
    <t xml:space="preserve">000 0203 9990051180 100 </t>
  </si>
  <si>
    <t xml:space="preserve">000 0203 9990051180 120 </t>
  </si>
  <si>
    <t xml:space="preserve">000 02039990051180 121 </t>
  </si>
  <si>
    <t xml:space="preserve">000 0203 9990051180 129 </t>
  </si>
  <si>
    <t xml:space="preserve">000 0309 0210020090 200 </t>
  </si>
  <si>
    <t xml:space="preserve">000 0309 0210020090 240 </t>
  </si>
  <si>
    <t xml:space="preserve">000 0309 0210020090 244 </t>
  </si>
  <si>
    <t xml:space="preserve">000 0309 0230020130 244 </t>
  </si>
  <si>
    <t xml:space="preserve">000 0503 0520020280 200 </t>
  </si>
  <si>
    <t xml:space="preserve">000 0503 0520020280 240 </t>
  </si>
  <si>
    <t xml:space="preserve">000 0503 0520020280 244 </t>
  </si>
  <si>
    <t xml:space="preserve">000 0503 0520020290 244 </t>
  </si>
  <si>
    <t xml:space="preserve">000 0503 0520020300 244 </t>
  </si>
  <si>
    <t xml:space="preserve">000 0705 0310020440 200 </t>
  </si>
  <si>
    <t xml:space="preserve">000 0705 0310020440 240 </t>
  </si>
  <si>
    <t xml:space="preserve">000 07050310020440 244 </t>
  </si>
  <si>
    <t xml:space="preserve">000 0801 0620000590 600 </t>
  </si>
  <si>
    <t xml:space="preserve">000 0801 0620000590 610 </t>
  </si>
  <si>
    <t xml:space="preserve">000 0801 0620000590 611 </t>
  </si>
  <si>
    <t xml:space="preserve">000 1001 0330011020 300 </t>
  </si>
  <si>
    <t xml:space="preserve">000 1001 0330011020 320 </t>
  </si>
  <si>
    <t xml:space="preserve">000 1001 0330011020 321 </t>
  </si>
  <si>
    <t xml:space="preserve">000 1003 9990090300 300 </t>
  </si>
  <si>
    <t xml:space="preserve">000 1003 9990090300 320 </t>
  </si>
  <si>
    <t xml:space="preserve">000 1003 9990090300 321 </t>
  </si>
  <si>
    <t xml:space="preserve">000 1102 0710020340 100 </t>
  </si>
  <si>
    <t xml:space="preserve">000 1102 0710020340 120 </t>
  </si>
  <si>
    <t xml:space="preserve">000 1102 0710020340 123 </t>
  </si>
  <si>
    <t xml:space="preserve">000 1102 0710020340 200 </t>
  </si>
  <si>
    <t xml:space="preserve">000 1102 0710020340 240 </t>
  </si>
  <si>
    <t xml:space="preserve">000 11020710020340 244 </t>
  </si>
  <si>
    <t xml:space="preserve">000 0409 0410020250 200 </t>
  </si>
  <si>
    <t xml:space="preserve">000 0409 0410020250 240 </t>
  </si>
  <si>
    <t xml:space="preserve">000 0409 0410020250 244 </t>
  </si>
  <si>
    <t xml:space="preserve">000 0409 04100S3470 200 </t>
  </si>
  <si>
    <t xml:space="preserve">000 0409 04100S3470 240 </t>
  </si>
  <si>
    <t xml:space="preserve">000 0409 04100S3470 244 </t>
  </si>
  <si>
    <t xml:space="preserve">000 0409 04100S3510 200 </t>
  </si>
  <si>
    <t xml:space="preserve">000 0409 04100S3510 240 </t>
  </si>
  <si>
    <t xml:space="preserve">000 0409 04100S3510 244 </t>
  </si>
  <si>
    <t xml:space="preserve">000 0104 0100000000 000 </t>
  </si>
  <si>
    <t xml:space="preserve">000 0104 0120000000 000 </t>
  </si>
  <si>
    <t xml:space="preserve">000 0111 9900000000 000 </t>
  </si>
  <si>
    <t xml:space="preserve">000 0111 9910000000 000 </t>
  </si>
  <si>
    <t xml:space="preserve">000 0111 9910090300 000 </t>
  </si>
  <si>
    <t>Резервный фонд Администрации Киселевского сельского поселения,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</si>
  <si>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</si>
  <si>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 xml:space="preserve">000 0113 0120099990 850 </t>
  </si>
  <si>
    <t xml:space="preserve">000 0113 0120099990 800 </t>
  </si>
  <si>
    <t xml:space="preserve">000 0113 0120099990 000 </t>
  </si>
  <si>
    <t xml:space="preserve">000 0113 0310020030 850 </t>
  </si>
  <si>
    <t xml:space="preserve">000 0113 0310020030 800 </t>
  </si>
  <si>
    <t xml:space="preserve">000 0113 0310020030 000 </t>
  </si>
  <si>
    <t xml:space="preserve">000 0113 0320020160 000 </t>
  </si>
  <si>
    <t xml:space="preserve">000 0113 0320000000 000 </t>
  </si>
  <si>
    <t xml:space="preserve">000 0113 9990020420 000 </t>
  </si>
  <si>
    <t xml:space="preserve">000 0113 9990000000 000 </t>
  </si>
  <si>
    <t xml:space="preserve">000 0113 9900000000 000 </t>
  </si>
  <si>
    <t xml:space="preserve">000 0203 9990051180 000 </t>
  </si>
  <si>
    <t xml:space="preserve">000 0203 9990000000 000 </t>
  </si>
  <si>
    <t xml:space="preserve">000 0203 9900000000 000 </t>
  </si>
  <si>
    <t xml:space="preserve">000 0309 0210000000 000 </t>
  </si>
  <si>
    <t xml:space="preserve">000 0309 0200000000 000 </t>
  </si>
  <si>
    <t xml:space="preserve">000 0309 0230020130 000 </t>
  </si>
  <si>
    <t xml:space="preserve">000 0309 0230000000 000 </t>
  </si>
  <si>
    <t xml:space="preserve">000 0409 0410020250 000 </t>
  </si>
  <si>
    <t xml:space="preserve">000 0409 0410000000 000 </t>
  </si>
  <si>
    <t xml:space="preserve">000 0409 0400000000 000 </t>
  </si>
  <si>
    <t xml:space="preserve">000 0409 04100S3470 000 </t>
  </si>
  <si>
    <t xml:space="preserve">000 0503 0520020280 00 </t>
  </si>
  <si>
    <t xml:space="preserve">000 0503 0520000000 00 </t>
  </si>
  <si>
    <t xml:space="preserve">000 0503 0500000000 00 </t>
  </si>
  <si>
    <t xml:space="preserve">000 0503 0520020290 000 </t>
  </si>
  <si>
    <t>000 0503 0520020300 000</t>
  </si>
  <si>
    <t xml:space="preserve">000 0705 0310020440 000 </t>
  </si>
  <si>
    <t xml:space="preserve">000 0705 0310000000 000 </t>
  </si>
  <si>
    <t xml:space="preserve">000 0705 0300000000 000 </t>
  </si>
  <si>
    <t xml:space="preserve">000 0801 0620000590 000 </t>
  </si>
  <si>
    <t xml:space="preserve">000 0801 0620000000 000 </t>
  </si>
  <si>
    <t xml:space="preserve">000 0801 0600000000 000 </t>
  </si>
  <si>
    <t xml:space="preserve">000 1001 0330011020 000 </t>
  </si>
  <si>
    <t xml:space="preserve">000 1001 0330000000 000 </t>
  </si>
  <si>
    <t xml:space="preserve">000 1001 0300000000 000 </t>
  </si>
  <si>
    <t xml:space="preserve">000 1003 9990090300 000 </t>
  </si>
  <si>
    <t xml:space="preserve">000 1003 9990000000 000 </t>
  </si>
  <si>
    <t xml:space="preserve">000 1003 9900000000 000 </t>
  </si>
  <si>
    <t xml:space="preserve">000 1102 0710020340 000 </t>
  </si>
  <si>
    <t xml:space="preserve">000 1102 0710000000 000 </t>
  </si>
  <si>
    <t xml:space="preserve">000 1102 0700000000 000 </t>
  </si>
  <si>
    <t>Доходы бюджета - Всего</t>
  </si>
  <si>
    <t xml:space="preserve">х </t>
  </si>
  <si>
    <t>в том числе: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</si>
  <si>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</si>
  <si>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</si>
  <si>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</si>
  <si>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</si>
  <si>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</si>
  <si>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</si>
  <si>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</si>
  <si>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000  1  05  00000  00  0000  000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</si>
  <si>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</si>
  <si>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</si>
  <si>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</si>
  <si>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</si>
  <si>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</si>
  <si>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</si>
  <si>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</si>
  <si>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</si>
  <si>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</si>
  <si>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</si>
  <si>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000  1  06  06040  00  0000  110</t>
  </si>
  <si>
    <t>000  1  06  06043  10  0000  110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</si>
  <si>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</si>
  <si>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</si>
  <si>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</si>
  <si>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</si>
  <si>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</si>
  <si>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</si>
  <si>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000  1  11  00000  00  0000  000</t>
  </si>
  <si>
    <t>000  1  11  05000  00  0000  120</t>
  </si>
  <si>
    <t>000  1  11  05070  00  0000  120</t>
  </si>
  <si>
    <t>000  1  11  05075  10  0000  120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</si>
  <si>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</si>
  <si>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</si>
  <si>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</si>
  <si>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</si>
  <si>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Субвенции бюджетам бюджетной системы Российской Федерации</t>
  </si>
  <si>
    <t>000  2  02  03000  00  0000  151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</si>
  <si>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</si>
  <si>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000  2  02  30024  00  0000  151</t>
  </si>
  <si>
    <t>Субвенции бюджетам сельских поселений на выполнение передаваемых полномочий субъектов Российской Федерации</t>
  </si>
  <si>
    <t>000  2  02  30024  10  0000  151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</si>
  <si>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</si>
  <si>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000  2  02  35118  00  0000  151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</si>
  <si>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</si>
  <si>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000  2  02  35118  10  0000  151</t>
  </si>
  <si>
    <t>Иные межбюджетные трансферты</t>
  </si>
  <si>
    <t>000  2  02  04000  00  0000  151</t>
  </si>
  <si>
    <t>Межбюджетные трансферты, передаваемые бюджетам  муниципальных районовобразований на осуществление части полномочий по решению вопросов местного значения в соответствии с заключенными соглашениями</t>
  </si>
  <si>
    <t>000  2  02 40014  00  0000  151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</si>
  <si>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</si>
  <si>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000  2  02  40014  10  0000  151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</si>
  <si>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</si>
  <si>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</si>
  <si>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</si>
  <si>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</si>
  <si>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</si>
  <si>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</si>
  <si>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</si>
  <si>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</si>
  <si>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из них: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</si>
  <si>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</si>
  <si>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</si>
  <si>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</si>
  <si>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</si>
  <si>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</si>
  <si>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</si>
  <si>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х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</si>
  <si>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</si>
  <si>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</si>
  <si>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</si>
  <si>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</si>
  <si>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</si>
  <si>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</si>
  <si>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</si>
  <si>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</si>
  <si>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</si>
  <si>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</si>
  <si>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</si>
  <si>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</si>
  <si>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</si>
  <si>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</si>
  <si>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Каралкин О.И.</t>
  </si>
  <si>
    <t>Начальник</t>
  </si>
  <si>
    <t xml:space="preserve">                  Муругова Н.Ю.</t>
  </si>
  <si>
    <t xml:space="preserve"> </t>
  </si>
  <si>
    <t>Ведущий специалист,главный бухгалтер</t>
  </si>
  <si>
    <t>Самарская В.И.</t>
  </si>
  <si>
    <t>17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</si>
  <si>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</si>
  <si>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</si>
  <si>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</si>
  <si>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</si>
  <si>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Начальник сектора экономики и финансов</t>
  </si>
  <si>
    <t>13</t>
  </si>
  <si>
    <t>(в ред.Приказа Минфина России от 19.12.2014 № 157н)</t>
  </si>
  <si>
    <t xml:space="preserve">                                                     ОТЧЕТ ОБ ИСПОЛНЕНИИ БЮДЖЕТА</t>
  </si>
  <si>
    <t>Форма по ОКУД</t>
  </si>
  <si>
    <t xml:space="preserve">            Дата</t>
  </si>
  <si>
    <t>Наименование</t>
  </si>
  <si>
    <t xml:space="preserve">      по ОКПО</t>
  </si>
  <si>
    <t>финансового органа    Администрация Киселевского сельского поселения</t>
  </si>
  <si>
    <t xml:space="preserve"> Глава по БК</t>
  </si>
  <si>
    <t>Наименование публично-правового образования   МО Киселевское сельское поселение</t>
  </si>
  <si>
    <t xml:space="preserve">    по ОКТМО</t>
  </si>
  <si>
    <t>Периодичность: месячная,квартальная,годовая</t>
  </si>
  <si>
    <t xml:space="preserve">Единица измерения: руб. </t>
  </si>
  <si>
    <t>1. Доходы бюджета</t>
  </si>
  <si>
    <t>Код дохода
по бюджетной классификации</t>
  </si>
  <si>
    <t>Утвержден-ные бюджетные 
назначения</t>
  </si>
  <si>
    <t>на 1 февраля  2017 г.</t>
  </si>
  <si>
    <t xml:space="preserve">Расходы на ремонт и содержание автомобильных дорог общего пользования местного значения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t>
  </si>
  <si>
    <t>000 0409 04100S3510 000</t>
  </si>
  <si>
    <t>Глава Администрации Киселевского сельского поселения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</si>
</sst>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hair"/>
    </border>
    <border>
      <left/>
      <right style="thin"/>
      <top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hair"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medium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0" fillId="0" borderId="18" xfId="0" applyNumberFormat="1" applyBorder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19" xfId="0" applyNumberFormat="1" applyBorder="1" applyAlignment="1">
      <alignment wrapText="1"/>
    </xf>
    <xf numFmtId="49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wrapText="1"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/>
    </xf>
    <xf numFmtId="4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0" fontId="0" fillId="0" borderId="20" xfId="0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164" fontId="0" fillId="0" borderId="20" xfId="0" applyNumberFormat="1" applyBorder="1" applyAlignment="1">
      <alignment/>
    </xf>
    <xf numFmtId="0" fontId="0" fillId="0" borderId="0" xfId="0" applyAlignment="1">
      <alignment wrapText="1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left" wrapText="1"/>
    </xf>
    <xf numFmtId="49" fontId="13" fillId="0" borderId="31" xfId="0" applyNumberFormat="1" applyFont="1" applyBorder="1" applyAlignment="1">
      <alignment horizontal="center" wrapText="1"/>
    </xf>
    <xf numFmtId="49" fontId="13" fillId="0" borderId="15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right"/>
    </xf>
    <xf numFmtId="4" fontId="13" fillId="0" borderId="15" xfId="0" applyNumberFormat="1" applyFont="1" applyBorder="1" applyAlignment="1">
      <alignment horizontal="right"/>
    </xf>
    <xf numFmtId="4" fontId="13" fillId="0" borderId="17" xfId="0" applyNumberFormat="1" applyFont="1" applyBorder="1" applyAlignment="1">
      <alignment horizontal="right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 horizontal="center"/>
    </xf>
    <xf numFmtId="0" fontId="13" fillId="0" borderId="26" xfId="0" applyFont="1" applyBorder="1" applyAlignment="1">
      <alignment horizontal="right"/>
    </xf>
    <xf numFmtId="0" fontId="13" fillId="0" borderId="26" xfId="0" applyFont="1" applyBorder="1" applyAlignment="1">
      <alignment/>
    </xf>
    <xf numFmtId="0" fontId="13" fillId="0" borderId="35" xfId="0" applyFont="1" applyBorder="1" applyAlignment="1">
      <alignment/>
    </xf>
    <xf numFmtId="49" fontId="13" fillId="0" borderId="36" xfId="0" applyNumberFormat="1" applyFont="1" applyBorder="1" applyAlignment="1">
      <alignment horizontal="left" wrapText="1"/>
    </xf>
    <xf numFmtId="49" fontId="13" fillId="0" borderId="37" xfId="0" applyNumberFormat="1" applyFont="1" applyBorder="1" applyAlignment="1">
      <alignment horizontal="center" wrapText="1"/>
    </xf>
    <xf numFmtId="49" fontId="13" fillId="0" borderId="38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 horizontal="right"/>
    </xf>
    <xf numFmtId="4" fontId="13" fillId="0" borderId="38" xfId="0" applyNumberFormat="1" applyFont="1" applyBorder="1" applyAlignment="1">
      <alignment horizontal="right"/>
    </xf>
    <xf numFmtId="4" fontId="13" fillId="0" borderId="25" xfId="0" applyNumberFormat="1" applyFont="1" applyBorder="1" applyAlignment="1">
      <alignment horizontal="right"/>
    </xf>
    <xf numFmtId="0" fontId="13" fillId="0" borderId="39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40" xfId="0" applyFont="1" applyBorder="1" applyAlignment="1">
      <alignment horizontal="center"/>
    </xf>
    <xf numFmtId="0" fontId="13" fillId="0" borderId="40" xfId="0" applyFont="1" applyBorder="1" applyAlignment="1">
      <alignment horizontal="right"/>
    </xf>
    <xf numFmtId="49" fontId="13" fillId="0" borderId="25" xfId="0" applyNumberFormat="1" applyFont="1" applyBorder="1" applyAlignment="1">
      <alignment horizontal="left" wrapText="1"/>
    </xf>
    <xf numFmtId="49" fontId="13" fillId="0" borderId="41" xfId="0" applyNumberFormat="1" applyFont="1" applyBorder="1" applyAlignment="1">
      <alignment horizontal="center" wrapText="1"/>
    </xf>
    <xf numFmtId="49" fontId="13" fillId="0" borderId="42" xfId="0" applyNumberFormat="1" applyFont="1" applyBorder="1" applyAlignment="1">
      <alignment horizontal="center"/>
    </xf>
    <xf numFmtId="4" fontId="13" fillId="0" borderId="43" xfId="0" applyNumberFormat="1" applyFont="1" applyBorder="1" applyAlignment="1">
      <alignment horizontal="center"/>
    </xf>
    <xf numFmtId="4" fontId="13" fillId="0" borderId="43" xfId="0" applyNumberFormat="1" applyFont="1" applyBorder="1" applyAlignment="1">
      <alignment horizontal="right"/>
    </xf>
    <xf numFmtId="4" fontId="13" fillId="0" borderId="4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left" wrapText="1"/>
    </xf>
    <xf numFmtId="0" fontId="12" fillId="0" borderId="45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2" fillId="0" borderId="46" xfId="0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49" fontId="6" fillId="0" borderId="4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6" xfId="0" applyFont="1" applyBorder="1" applyAlignment="1">
      <alignment horizontal="center"/>
    </xf>
    <xf numFmtId="49" fontId="6" fillId="0" borderId="46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 vertical="top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49" fontId="6" fillId="0" borderId="54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9" fillId="0" borderId="42" xfId="0" applyNumberFormat="1" applyFont="1" applyBorder="1" applyAlignment="1">
      <alignment horizontal="center"/>
    </xf>
    <xf numFmtId="2" fontId="9" fillId="0" borderId="40" xfId="0" applyNumberFormat="1" applyFont="1" applyBorder="1" applyAlignment="1">
      <alignment horizontal="center"/>
    </xf>
    <xf numFmtId="2" fontId="9" fillId="0" borderId="5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56" xfId="0" applyFont="1" applyBorder="1" applyAlignment="1">
      <alignment wrapText="1"/>
    </xf>
    <xf numFmtId="0" fontId="6" fillId="0" borderId="57" xfId="0" applyFont="1" applyBorder="1" applyAlignment="1">
      <alignment wrapText="1"/>
    </xf>
    <xf numFmtId="0" fontId="6" fillId="0" borderId="58" xfId="0" applyFont="1" applyBorder="1" applyAlignment="1">
      <alignment wrapText="1"/>
    </xf>
    <xf numFmtId="4" fontId="9" fillId="0" borderId="42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2" fontId="9" fillId="0" borderId="39" xfId="0" applyNumberFormat="1" applyFont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59" xfId="0" applyNumberFormat="1" applyFont="1" applyBorder="1" applyAlignment="1">
      <alignment horizontal="center"/>
    </xf>
    <xf numFmtId="2" fontId="9" fillId="0" borderId="54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" fontId="9" fillId="0" borderId="38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4" fontId="6" fillId="0" borderId="38" xfId="0" applyNumberFormat="1" applyFont="1" applyBorder="1" applyAlignment="1">
      <alignment horizontal="center"/>
    </xf>
    <xf numFmtId="4" fontId="6" fillId="0" borderId="39" xfId="0" applyNumberFormat="1" applyFont="1" applyBorder="1" applyAlignment="1">
      <alignment horizontal="center"/>
    </xf>
    <xf numFmtId="4" fontId="6" fillId="0" borderId="3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59" xfId="0" applyNumberFormat="1" applyFont="1" applyBorder="1" applyAlignment="1">
      <alignment horizontal="center"/>
    </xf>
    <xf numFmtId="0" fontId="6" fillId="0" borderId="60" xfId="0" applyFont="1" applyBorder="1" applyAlignment="1">
      <alignment horizontal="left" vertical="center" wrapText="1" indent="2"/>
    </xf>
    <xf numFmtId="0" fontId="6" fillId="0" borderId="61" xfId="0" applyFont="1" applyBorder="1" applyAlignment="1">
      <alignment horizontal="left" vertical="center" wrapText="1" indent="2"/>
    </xf>
    <xf numFmtId="0" fontId="6" fillId="0" borderId="62" xfId="0" applyFont="1" applyBorder="1" applyAlignment="1">
      <alignment horizontal="left" vertical="center" wrapText="1" indent="2"/>
    </xf>
    <xf numFmtId="49" fontId="6" fillId="0" borderId="63" xfId="0" applyNumberFormat="1" applyFont="1" applyBorder="1" applyAlignment="1">
      <alignment horizontal="center"/>
    </xf>
    <xf numFmtId="49" fontId="6" fillId="0" borderId="64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/>
    </xf>
    <xf numFmtId="0" fontId="6" fillId="0" borderId="68" xfId="0" applyFont="1" applyBorder="1" applyAlignment="1">
      <alignment/>
    </xf>
    <xf numFmtId="0" fontId="6" fillId="0" borderId="69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14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wrapText="1" indent="2"/>
    </xf>
    <xf numFmtId="0" fontId="6" fillId="0" borderId="45" xfId="0" applyFont="1" applyBorder="1" applyAlignment="1">
      <alignment horizontal="left" vertical="center" wrapText="1" indent="2"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37" xfId="0" applyFont="1" applyBorder="1" applyAlignment="1">
      <alignment horizontal="center"/>
    </xf>
    <xf numFmtId="0" fontId="6" fillId="0" borderId="71" xfId="0" applyFont="1" applyBorder="1" applyAlignment="1">
      <alignment vertical="center" wrapText="1"/>
    </xf>
    <xf numFmtId="0" fontId="6" fillId="0" borderId="72" xfId="0" applyFont="1" applyBorder="1" applyAlignment="1">
      <alignment vertical="center" wrapText="1"/>
    </xf>
    <xf numFmtId="0" fontId="6" fillId="0" borderId="73" xfId="0" applyFont="1" applyBorder="1" applyAlignment="1">
      <alignment vertical="center" wrapText="1"/>
    </xf>
    <xf numFmtId="49" fontId="6" fillId="0" borderId="74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0" fontId="6" fillId="0" borderId="67" xfId="0" applyFont="1" applyBorder="1" applyAlignment="1">
      <alignment vertical="center" wrapText="1"/>
    </xf>
    <xf numFmtId="0" fontId="6" fillId="0" borderId="68" xfId="0" applyFont="1" applyBorder="1" applyAlignment="1">
      <alignment vertical="center" wrapText="1"/>
    </xf>
    <xf numFmtId="0" fontId="6" fillId="0" borderId="69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64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esktop\&#1044;&#1086;&#1082;&#1091;&#1084;&#1077;&#1085;&#1090;&#1099;\2016\&#1054;&#1090;&#1095;&#1077;&#1090;&#1099;\&#1043;&#1054;&#1044;&#1054;&#1042;&#1054;&#1049;%20&#1054;&#1058;&#1063;&#1045;&#1058;\f._117_na_01.01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7_1"/>
      <sheetName val="117_2"/>
      <sheetName val="117_3"/>
    </sheetNames>
    <sheetDataSet>
      <sheetData sheetId="1">
        <row r="17">
          <cell r="A17" t="str">
            <v>Муниципальная программа Киселевского сельского поселения "Управление муниципальными финансами"</v>
          </cell>
        </row>
        <row r="18">
          <cell r="A18" t="str">
            <v>Подпрограмма «Нормативно-методическое обеспечение и организация бюджетного процесса»</v>
          </cell>
        </row>
        <row r="48">
          <cell r="A48" t="str">
            <v>Непрограммные расходы органа местного самоуправления Киселевского сельского поселения</v>
          </cell>
        </row>
        <row r="49">
          <cell r="A49" t="str">
            <v>Финансовое обеспечение непредвиденных расходов</v>
          </cell>
        </row>
        <row r="64">
          <cell r="A64" t="str">
            <v>Муниципальная программа Киселевского сельского поселения "Муниципальная политика"</v>
          </cell>
        </row>
        <row r="65">
          <cell r="A65" t="str">
            <v>Подпрограмма "Развитие муниципального управления и муниципальной службы в Киселевском сельском поселении"</v>
          </cell>
        </row>
        <row r="66">
          <cell r="A66" t="str">
            <v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</v>
          </cell>
        </row>
        <row r="70">
          <cell r="A70" t="str">
            <v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</v>
          </cell>
        </row>
        <row r="74">
          <cell r="A74" t="str">
            <v>Подпрограмма "Обеспечение реализации муниципальной программы Киселевского сельского поселения "Муниципальная политика"</v>
          </cell>
        </row>
        <row r="75">
          <cell r="A75" t="str">
            <v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«Обеспечение реализации муниципальной программы Киселевского сель</v>
          </cell>
        </row>
        <row r="84">
          <cell r="A84" t="str">
            <v>Непрограммные расходы органа местного самоуправления Киселевского сельского поселения</v>
          </cell>
        </row>
        <row r="85">
          <cell r="A85" t="str">
            <v>Иные непрграммные расходы</v>
          </cell>
        </row>
        <row r="86">
          <cell r="A86" t="str">
            <v>Расходы по оценки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v>
          </cell>
        </row>
        <row r="96">
          <cell r="A96" t="str">
            <v>Непрограммные расходы органа местного самоуправления Киселевского сельского поселения</v>
          </cell>
        </row>
        <row r="97">
          <cell r="A97" t="str">
            <v>Иные непрограммные расходы</v>
          </cell>
        </row>
        <row r="98">
          <cell r="A98" t="str">
            <v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v>
          </cell>
        </row>
        <row r="108">
          <cell r="A108" t="str">
            <v>Муниципальная программа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v>
          </cell>
        </row>
        <row r="109">
          <cell r="A109" t="str">
            <v>Подпрограмма "Пожарная безопасность"</v>
          </cell>
        </row>
        <row r="118">
          <cell r="A118" t="str">
            <v>Подпрограмма "Обеспечение безопасности на водных объектах" </v>
          </cell>
        </row>
        <row r="119">
          <cell r="A119" t="str">
            <v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Киселевского сельского поселения "Защита населения и территории от чрезвычайных ситуаций, обеспечение</v>
          </cell>
        </row>
        <row r="125">
          <cell r="A125" t="str">
            <v>Муниципальная программа Киселевского сельского поселения "Развитие транспортной системы"</v>
          </cell>
        </row>
        <row r="126">
          <cell r="A126" t="str">
            <v>Подпрограмма «Развитие транспортной инфраструктуры Киселевского сельского поселения» </v>
          </cell>
        </row>
        <row r="127">
          <cell r="A127" t="str">
            <v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</v>
          </cell>
        </row>
        <row r="135">
          <cell r="A135" t="str">
            <v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</v>
          </cell>
        </row>
        <row r="179">
          <cell r="A179" t="str">
            <v>Муниципальная программа Киселевского сельского поселения "Благоустройство территории и обеспечение качественными жилищно-коммунальными услугами"</v>
          </cell>
        </row>
        <row r="180">
          <cell r="A180" t="str">
            <v>Подпрограмма «Благоустройство территории Киселевского сельского поселения» </v>
          </cell>
        </row>
        <row r="181">
          <cell r="A181" t="str">
            <v>Расходы по организации уличного освещения, содержание и ремонт объектов уличного освещения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</v>
          </cell>
        </row>
        <row r="185">
          <cell r="A185" t="str">
            <v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Киселевского сельского поселения» муниципальной программ</v>
          </cell>
        </row>
        <row r="189">
          <cell r="A189" t="str">
            <v>Расходы по содержанию и ремонту объектов благоустройства и мест общего пользования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</v>
          </cell>
        </row>
        <row r="195">
          <cell r="A195" t="str">
            <v>Муниципальная программа Киселевского сельского поселения « Развитие культуры»</v>
          </cell>
        </row>
        <row r="209">
          <cell r="A209" t="str">
            <v>Подпрограмма «Организация досуга» </v>
          </cell>
        </row>
        <row r="210">
          <cell r="A210" t="str">
            <v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v>
          </cell>
        </row>
        <row r="228">
          <cell r="A228" t="str">
            <v>Муниципальная программа Киселевскогосельского поселения "Муниипальная политика"</v>
          </cell>
        </row>
        <row r="229">
          <cell r="A229" t="str">
            <v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v>
          </cell>
        </row>
        <row r="230">
          <cell r="A230" t="str">
            <v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Киселевс</v>
          </cell>
        </row>
        <row r="235">
          <cell r="A235" t="str">
            <v>Непрограммные расходы органа местного самоуправления Киселевского сельского поселения</v>
          </cell>
        </row>
        <row r="236">
          <cell r="A236" t="str">
            <v>Иные непрограммные расходы</v>
          </cell>
        </row>
        <row r="237">
          <cell r="A237" t="str">
            <v>Расходы из резервного фонда Администрации Киселевского сельского поселения по иным непрограммным расходам в рамках непрограммных расходов органов местного самоуправления Киселевского сельского поселения</v>
          </cell>
        </row>
        <row r="243">
          <cell r="A243" t="str">
            <v>Муниципальная прогрмма Киселевсого сельского поселения "Развитие физической культуры и спорта"</v>
          </cell>
        </row>
        <row r="244">
          <cell r="A244" t="str">
            <v>Подпрограмма «Развитие массовой физической культуры и спорта Киселевского сельского поселения»</v>
          </cell>
        </row>
        <row r="245">
          <cell r="A245" t="str">
            <v>Мероприятия по развитию физической культуры и спорта Киселевского сельского поселения в рамках подпрограммы «Развитие массовой физической культуры и спорта Киселевского сельского поселения» муниципальной программы Киселевского сельского поселения «Развити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47"/>
  <sheetViews>
    <sheetView zoomScaleSheetLayoutView="70" zoomScalePageLayoutView="0" workbookViewId="0" topLeftCell="A10">
      <selection activeCell="D34" sqref="D34:F47"/>
    </sheetView>
  </sheetViews>
  <sheetFormatPr defaultColWidth="9.00390625" defaultRowHeight="12.75"/>
  <cols>
    <col min="1" max="1" width="35.125" style="54" customWidth="1"/>
    <col min="2" max="2" width="4.375" style="0" customWidth="1"/>
    <col min="3" max="3" width="28.875" style="0" customWidth="1"/>
    <col min="4" max="4" width="15.625" style="56" customWidth="1"/>
    <col min="5" max="5" width="12.875" style="56" customWidth="1"/>
    <col min="6" max="6" width="14.125" style="0" customWidth="1"/>
  </cols>
  <sheetData>
    <row r="1" spans="3:6" ht="12.75">
      <c r="C1" s="94" t="s">
        <v>317</v>
      </c>
      <c r="D1" s="94"/>
      <c r="E1" s="94"/>
      <c r="F1" s="94"/>
    </row>
    <row r="2" spans="4:5" ht="12.75">
      <c r="D2"/>
      <c r="E2" s="15"/>
    </row>
    <row r="3" spans="1:6" ht="15.75" customHeight="1" thickBot="1">
      <c r="A3" s="95" t="s">
        <v>318</v>
      </c>
      <c r="B3" s="95"/>
      <c r="C3" s="95"/>
      <c r="D3" s="95"/>
      <c r="E3" s="96"/>
      <c r="F3" s="55" t="s">
        <v>2</v>
      </c>
    </row>
    <row r="4" spans="2:6" ht="12.75">
      <c r="B4" s="97" t="s">
        <v>332</v>
      </c>
      <c r="C4" s="97"/>
      <c r="E4" s="56" t="s">
        <v>319</v>
      </c>
      <c r="F4" s="57" t="s">
        <v>9</v>
      </c>
    </row>
    <row r="5" spans="2:6" ht="12.75">
      <c r="B5" s="47"/>
      <c r="C5" s="47"/>
      <c r="E5" s="56" t="s">
        <v>320</v>
      </c>
      <c r="F5" s="58" t="s">
        <v>14</v>
      </c>
    </row>
    <row r="6" spans="1:6" ht="12.75">
      <c r="A6" s="59" t="s">
        <v>321</v>
      </c>
      <c r="B6" s="56"/>
      <c r="C6" s="56"/>
      <c r="E6" s="56" t="s">
        <v>322</v>
      </c>
      <c r="F6" s="60">
        <v>4228119</v>
      </c>
    </row>
    <row r="7" spans="1:6" ht="12.75" customHeight="1">
      <c r="A7" s="98" t="s">
        <v>323</v>
      </c>
      <c r="B7" s="98"/>
      <c r="C7" s="98"/>
      <c r="E7" s="56" t="s">
        <v>324</v>
      </c>
      <c r="F7" s="60">
        <v>951</v>
      </c>
    </row>
    <row r="8" spans="1:6" ht="12.75">
      <c r="A8" s="46" t="s">
        <v>325</v>
      </c>
      <c r="B8" s="56"/>
      <c r="C8" s="56"/>
      <c r="E8" s="56" t="s">
        <v>326</v>
      </c>
      <c r="F8" s="60">
        <v>60626425</v>
      </c>
    </row>
    <row r="9" spans="1:6" ht="12.75">
      <c r="A9" s="59" t="s">
        <v>327</v>
      </c>
      <c r="B9" s="56"/>
      <c r="C9" s="56"/>
      <c r="F9" s="60"/>
    </row>
    <row r="10" spans="1:6" ht="13.5" thickBot="1">
      <c r="A10" s="59" t="s">
        <v>328</v>
      </c>
      <c r="B10" s="56"/>
      <c r="C10" s="56"/>
      <c r="F10" s="61">
        <v>383</v>
      </c>
    </row>
    <row r="11" spans="1:6" ht="23.25" customHeight="1">
      <c r="A11" s="99" t="s">
        <v>329</v>
      </c>
      <c r="B11" s="99"/>
      <c r="C11" s="99"/>
      <c r="D11" s="99"/>
      <c r="E11" s="99"/>
      <c r="F11" s="99"/>
    </row>
    <row r="12" spans="1:6" ht="51" customHeight="1">
      <c r="A12" s="62" t="s">
        <v>276</v>
      </c>
      <c r="B12" s="62" t="s">
        <v>5</v>
      </c>
      <c r="C12" s="62" t="s">
        <v>330</v>
      </c>
      <c r="D12" s="62" t="s">
        <v>331</v>
      </c>
      <c r="E12" s="62" t="s">
        <v>6</v>
      </c>
      <c r="F12" s="62" t="s">
        <v>8</v>
      </c>
    </row>
    <row r="13" spans="1:6" s="64" customFormat="1" ht="13.5" thickBot="1">
      <c r="A13" s="63">
        <v>1</v>
      </c>
      <c r="B13" s="63">
        <v>2</v>
      </c>
      <c r="C13" s="63">
        <v>3</v>
      </c>
      <c r="D13" s="63" t="s">
        <v>0</v>
      </c>
      <c r="E13" s="63" t="s">
        <v>1</v>
      </c>
      <c r="F13" s="63" t="s">
        <v>7</v>
      </c>
    </row>
    <row r="14" spans="1:6" ht="12.75">
      <c r="A14" s="21" t="s">
        <v>221</v>
      </c>
      <c r="B14" s="18" t="s">
        <v>4</v>
      </c>
      <c r="C14" s="22" t="s">
        <v>222</v>
      </c>
      <c r="D14" s="48">
        <f>D15+D38</f>
        <v>16040100</v>
      </c>
      <c r="E14" s="48">
        <f>E15</f>
        <v>342503.56999999995</v>
      </c>
      <c r="F14" s="49">
        <f>IF(OR(D14="-",E14&gt;=D14),"-",D14-IF(E14="-",0,E14))</f>
        <v>15697596.43</v>
      </c>
    </row>
    <row r="15" spans="1:6" ht="39">
      <c r="A15" s="23" t="s">
        <v>223</v>
      </c>
      <c r="B15" s="24" t="s">
        <v>4</v>
      </c>
      <c r="C15" s="25" t="s">
        <v>224</v>
      </c>
      <c r="D15" s="50">
        <f>D16+D20+D23+D31</f>
        <v>12508000</v>
      </c>
      <c r="E15" s="50">
        <f>E16+E20+E23+E34</f>
        <v>342503.56999999995</v>
      </c>
      <c r="F15" s="51">
        <f>D15-E15</f>
        <v>12165496.43</v>
      </c>
    </row>
    <row r="16" spans="1:6" ht="12.75">
      <c r="A16" s="23" t="s">
        <v>17</v>
      </c>
      <c r="B16" s="27" t="s">
        <v>4</v>
      </c>
      <c r="C16" s="25" t="s">
        <v>225</v>
      </c>
      <c r="D16" s="50">
        <f>D17</f>
        <v>6900000</v>
      </c>
      <c r="E16" s="50">
        <f>E17</f>
        <v>301500.42</v>
      </c>
      <c r="F16" s="52">
        <f aca="true" t="shared" si="0" ref="F16:F47">IF(OR(D16="-",E16&gt;=D16),"-",D16-IF(E16="-",0,E16))</f>
        <v>6598499.58</v>
      </c>
    </row>
    <row r="17" spans="1:6" ht="12.75">
      <c r="A17" s="23" t="s">
        <v>18</v>
      </c>
      <c r="B17" s="25" t="s">
        <v>4</v>
      </c>
      <c r="C17" s="25" t="s">
        <v>226</v>
      </c>
      <c r="D17" s="50">
        <f>D18</f>
        <v>6900000</v>
      </c>
      <c r="E17" s="50">
        <f>E18+E19</f>
        <v>301500.42</v>
      </c>
      <c r="F17" s="52">
        <f t="shared" si="0"/>
        <v>6598499.58</v>
      </c>
    </row>
    <row r="18" spans="1:6" ht="105">
      <c r="A18" s="23" t="s">
        <v>227</v>
      </c>
      <c r="B18" s="25" t="s">
        <v>4</v>
      </c>
      <c r="C18" s="25" t="s">
        <v>228</v>
      </c>
      <c r="D18" s="50">
        <v>6900000</v>
      </c>
      <c r="E18" s="50">
        <v>301466.25</v>
      </c>
      <c r="F18" s="52">
        <f t="shared" si="0"/>
        <v>6598533.75</v>
      </c>
    </row>
    <row r="19" spans="1:6" ht="66">
      <c r="A19" s="23" t="s">
        <v>229</v>
      </c>
      <c r="B19" s="25" t="s">
        <v>4</v>
      </c>
      <c r="C19" s="25" t="s">
        <v>230</v>
      </c>
      <c r="D19" s="53">
        <v>0</v>
      </c>
      <c r="E19" s="50">
        <v>34.17</v>
      </c>
      <c r="F19" s="52" t="str">
        <f t="shared" si="0"/>
        <v>-</v>
      </c>
    </row>
    <row r="20" spans="1:6" ht="84" customHeight="1">
      <c r="A20" s="23" t="s">
        <v>19</v>
      </c>
      <c r="B20" s="25" t="s">
        <v>4</v>
      </c>
      <c r="C20" s="25" t="s">
        <v>231</v>
      </c>
      <c r="D20" s="50">
        <f>D21</f>
        <v>380000</v>
      </c>
      <c r="E20" s="50">
        <f>E21</f>
        <v>7161.6</v>
      </c>
      <c r="F20" s="52">
        <f t="shared" si="0"/>
        <v>372838.4</v>
      </c>
    </row>
    <row r="21" spans="1:6" ht="64.5" customHeight="1">
      <c r="A21" s="23" t="s">
        <v>20</v>
      </c>
      <c r="B21" s="25" t="s">
        <v>4</v>
      </c>
      <c r="C21" s="25" t="s">
        <v>232</v>
      </c>
      <c r="D21" s="50">
        <f>D22</f>
        <v>380000</v>
      </c>
      <c r="E21" s="50">
        <f>E22</f>
        <v>7161.6</v>
      </c>
      <c r="F21" s="52">
        <f t="shared" si="0"/>
        <v>372838.4</v>
      </c>
    </row>
    <row r="22" spans="1:6" ht="12.75">
      <c r="A22" s="23" t="s">
        <v>20</v>
      </c>
      <c r="B22" s="25" t="s">
        <v>4</v>
      </c>
      <c r="C22" s="25" t="s">
        <v>233</v>
      </c>
      <c r="D22" s="50">
        <v>380000</v>
      </c>
      <c r="E22" s="50">
        <v>7161.6</v>
      </c>
      <c r="F22" s="52">
        <f t="shared" si="0"/>
        <v>372838.4</v>
      </c>
    </row>
    <row r="23" spans="1:6" ht="12.75">
      <c r="A23" s="23" t="s">
        <v>21</v>
      </c>
      <c r="B23" s="25" t="s">
        <v>4</v>
      </c>
      <c r="C23" s="25" t="s">
        <v>234</v>
      </c>
      <c r="D23" s="50">
        <f>D24+D26</f>
        <v>5227000</v>
      </c>
      <c r="E23" s="50">
        <f>E24+E26</f>
        <v>31369.8</v>
      </c>
      <c r="F23" s="52">
        <f t="shared" si="0"/>
        <v>5195630.2</v>
      </c>
    </row>
    <row r="24" spans="1:6" ht="12.75">
      <c r="A24" s="23" t="s">
        <v>22</v>
      </c>
      <c r="B24" s="25" t="s">
        <v>4</v>
      </c>
      <c r="C24" s="25" t="s">
        <v>235</v>
      </c>
      <c r="D24" s="50">
        <v>140000</v>
      </c>
      <c r="E24" s="50">
        <f>E25</f>
        <v>-487.79</v>
      </c>
      <c r="F24" s="52">
        <f t="shared" si="0"/>
        <v>140487.79</v>
      </c>
    </row>
    <row r="25" spans="1:6" ht="66">
      <c r="A25" s="23" t="s">
        <v>23</v>
      </c>
      <c r="B25" s="25" t="s">
        <v>4</v>
      </c>
      <c r="C25" s="25" t="s">
        <v>236</v>
      </c>
      <c r="D25" s="50">
        <v>140000</v>
      </c>
      <c r="E25" s="50">
        <v>-487.79</v>
      </c>
      <c r="F25" s="52">
        <f t="shared" si="0"/>
        <v>140487.79</v>
      </c>
    </row>
    <row r="26" spans="1:6" ht="12.75">
      <c r="A26" s="23" t="s">
        <v>24</v>
      </c>
      <c r="B26" s="25" t="s">
        <v>4</v>
      </c>
      <c r="C26" s="25" t="s">
        <v>237</v>
      </c>
      <c r="D26" s="50">
        <f>D27+D29</f>
        <v>5087000</v>
      </c>
      <c r="E26" s="50">
        <f>E27+E30</f>
        <v>31857.59</v>
      </c>
      <c r="F26" s="52">
        <f t="shared" si="0"/>
        <v>5055142.41</v>
      </c>
    </row>
    <row r="27" spans="1:6" ht="12.75">
      <c r="A27" s="23" t="s">
        <v>238</v>
      </c>
      <c r="B27" s="25" t="s">
        <v>4</v>
      </c>
      <c r="C27" s="25" t="s">
        <v>239</v>
      </c>
      <c r="D27" s="50">
        <f>D28</f>
        <v>3667000</v>
      </c>
      <c r="E27" s="50">
        <f>E28</f>
        <v>5980</v>
      </c>
      <c r="F27" s="52">
        <f t="shared" si="0"/>
        <v>3661020</v>
      </c>
    </row>
    <row r="28" spans="1:6" ht="52.5">
      <c r="A28" s="23" t="s">
        <v>240</v>
      </c>
      <c r="B28" s="25" t="s">
        <v>4</v>
      </c>
      <c r="C28" s="25" t="s">
        <v>241</v>
      </c>
      <c r="D28" s="50">
        <v>3667000</v>
      </c>
      <c r="E28" s="50">
        <v>5980</v>
      </c>
      <c r="F28" s="52">
        <f t="shared" si="0"/>
        <v>3661020</v>
      </c>
    </row>
    <row r="29" spans="1:6" ht="12.75">
      <c r="A29" s="23" t="s">
        <v>25</v>
      </c>
      <c r="B29" s="25" t="s">
        <v>4</v>
      </c>
      <c r="C29" s="25" t="s">
        <v>242</v>
      </c>
      <c r="D29" s="50">
        <f>D30</f>
        <v>1420000</v>
      </c>
      <c r="E29" s="50">
        <f>E30</f>
        <v>25877.59</v>
      </c>
      <c r="F29" s="52">
        <f t="shared" si="0"/>
        <v>1394122.41</v>
      </c>
    </row>
    <row r="30" spans="1:6" ht="66.75" customHeight="1">
      <c r="A30" s="23" t="s">
        <v>26</v>
      </c>
      <c r="B30" s="25" t="s">
        <v>4</v>
      </c>
      <c r="C30" s="25" t="s">
        <v>243</v>
      </c>
      <c r="D30" s="50">
        <v>1420000</v>
      </c>
      <c r="E30" s="50">
        <v>25877.59</v>
      </c>
      <c r="F30" s="52">
        <f t="shared" si="0"/>
        <v>1394122.41</v>
      </c>
    </row>
    <row r="31" spans="1:6" ht="12.75">
      <c r="A31" s="23" t="s">
        <v>244</v>
      </c>
      <c r="B31" s="25" t="s">
        <v>4</v>
      </c>
      <c r="C31" s="25" t="s">
        <v>245</v>
      </c>
      <c r="D31" s="50">
        <v>1000</v>
      </c>
      <c r="E31" s="50" t="s">
        <v>15</v>
      </c>
      <c r="F31" s="52" t="str">
        <f t="shared" si="0"/>
        <v>-</v>
      </c>
    </row>
    <row r="32" spans="1:6" ht="78.75">
      <c r="A32" s="23" t="s">
        <v>246</v>
      </c>
      <c r="B32" s="25" t="s">
        <v>4</v>
      </c>
      <c r="C32" s="25" t="s">
        <v>247</v>
      </c>
      <c r="D32" s="50">
        <v>1000</v>
      </c>
      <c r="E32" s="50" t="s">
        <v>15</v>
      </c>
      <c r="F32" s="52" t="str">
        <f t="shared" si="0"/>
        <v>-</v>
      </c>
    </row>
    <row r="33" spans="1:6" ht="105">
      <c r="A33" s="23" t="s">
        <v>248</v>
      </c>
      <c r="B33" s="25" t="s">
        <v>4</v>
      </c>
      <c r="C33" s="25" t="s">
        <v>249</v>
      </c>
      <c r="D33" s="50">
        <v>1000</v>
      </c>
      <c r="E33" s="50" t="s">
        <v>15</v>
      </c>
      <c r="F33" s="52" t="str">
        <f t="shared" si="0"/>
        <v>-</v>
      </c>
    </row>
    <row r="34" spans="1:6" ht="52.5">
      <c r="A34" s="23" t="s">
        <v>27</v>
      </c>
      <c r="B34" s="25" t="s">
        <v>4</v>
      </c>
      <c r="C34" s="25" t="s">
        <v>250</v>
      </c>
      <c r="D34" s="26" t="str">
        <f>D35</f>
        <v>-</v>
      </c>
      <c r="E34" s="26">
        <f>E35</f>
        <v>2471.75</v>
      </c>
      <c r="F34" s="65" t="str">
        <f t="shared" si="0"/>
        <v>-</v>
      </c>
    </row>
    <row r="35" spans="1:6" ht="132">
      <c r="A35" s="23" t="s">
        <v>28</v>
      </c>
      <c r="B35" s="25" t="s">
        <v>4</v>
      </c>
      <c r="C35" s="25" t="s">
        <v>251</v>
      </c>
      <c r="D35" s="26" t="s">
        <v>15</v>
      </c>
      <c r="E35" s="26">
        <v>2471.75</v>
      </c>
      <c r="F35" s="65" t="str">
        <f t="shared" si="0"/>
        <v>-</v>
      </c>
    </row>
    <row r="36" spans="1:6" ht="66">
      <c r="A36" s="23" t="s">
        <v>29</v>
      </c>
      <c r="B36" s="25" t="s">
        <v>4</v>
      </c>
      <c r="C36" s="25" t="s">
        <v>252</v>
      </c>
      <c r="D36" s="26" t="s">
        <v>15</v>
      </c>
      <c r="E36" s="26">
        <v>2471.75</v>
      </c>
      <c r="F36" s="65" t="str">
        <f t="shared" si="0"/>
        <v>-</v>
      </c>
    </row>
    <row r="37" spans="1:6" ht="52.5">
      <c r="A37" s="23" t="s">
        <v>30</v>
      </c>
      <c r="B37" s="25" t="s">
        <v>4</v>
      </c>
      <c r="C37" s="25" t="s">
        <v>253</v>
      </c>
      <c r="D37" s="26" t="s">
        <v>15</v>
      </c>
      <c r="E37" s="26">
        <v>2471.75</v>
      </c>
      <c r="F37" s="65" t="str">
        <f t="shared" si="0"/>
        <v>-</v>
      </c>
    </row>
    <row r="38" spans="1:6" ht="12.75">
      <c r="A38" s="23" t="s">
        <v>254</v>
      </c>
      <c r="B38" s="25" t="s">
        <v>4</v>
      </c>
      <c r="C38" s="25" t="s">
        <v>255</v>
      </c>
      <c r="D38" s="26">
        <f>D39</f>
        <v>3532100</v>
      </c>
      <c r="E38" s="26" t="str">
        <f>E39</f>
        <v>-</v>
      </c>
      <c r="F38" s="65" t="str">
        <f t="shared" si="0"/>
        <v>-</v>
      </c>
    </row>
    <row r="39" spans="1:6" ht="52.5">
      <c r="A39" s="23" t="s">
        <v>256</v>
      </c>
      <c r="B39" s="25" t="s">
        <v>4</v>
      </c>
      <c r="C39" s="25" t="s">
        <v>257</v>
      </c>
      <c r="D39" s="26">
        <f>D40+D45</f>
        <v>3532100</v>
      </c>
      <c r="E39" s="26" t="s">
        <v>15</v>
      </c>
      <c r="F39" s="65" t="str">
        <f t="shared" si="0"/>
        <v>-</v>
      </c>
    </row>
    <row r="40" spans="1:6" ht="26.25">
      <c r="A40" s="23" t="s">
        <v>258</v>
      </c>
      <c r="B40" s="25" t="s">
        <v>4</v>
      </c>
      <c r="C40" s="25" t="s">
        <v>259</v>
      </c>
      <c r="D40" s="26">
        <f>D43+D41</f>
        <v>173500</v>
      </c>
      <c r="E40" s="26" t="s">
        <v>15</v>
      </c>
      <c r="F40" s="65" t="str">
        <f t="shared" si="0"/>
        <v>-</v>
      </c>
    </row>
    <row r="41" spans="1:6" ht="63" customHeight="1">
      <c r="A41" s="23" t="s">
        <v>260</v>
      </c>
      <c r="B41" s="25" t="s">
        <v>4</v>
      </c>
      <c r="C41" s="25" t="s">
        <v>261</v>
      </c>
      <c r="D41" s="26">
        <v>200</v>
      </c>
      <c r="E41" s="26" t="s">
        <v>15</v>
      </c>
      <c r="F41" s="65" t="str">
        <f t="shared" si="0"/>
        <v>-</v>
      </c>
    </row>
    <row r="42" spans="1:6" ht="66.75" customHeight="1">
      <c r="A42" s="23" t="s">
        <v>262</v>
      </c>
      <c r="B42" s="28" t="s">
        <v>4</v>
      </c>
      <c r="C42" s="25" t="s">
        <v>263</v>
      </c>
      <c r="D42" s="26">
        <v>200</v>
      </c>
      <c r="E42" s="26" t="s">
        <v>15</v>
      </c>
      <c r="F42" s="65" t="str">
        <f t="shared" si="0"/>
        <v>-</v>
      </c>
    </row>
    <row r="43" spans="1:6" ht="74.25" customHeight="1">
      <c r="A43" s="23" t="s">
        <v>264</v>
      </c>
      <c r="B43" s="25" t="s">
        <v>4</v>
      </c>
      <c r="C43" s="25" t="s">
        <v>265</v>
      </c>
      <c r="D43" s="26">
        <v>173300</v>
      </c>
      <c r="E43" s="26" t="s">
        <v>15</v>
      </c>
      <c r="F43" s="65" t="str">
        <f t="shared" si="0"/>
        <v>-</v>
      </c>
    </row>
    <row r="44" spans="1:6" ht="80.25" customHeight="1">
      <c r="A44" s="23" t="s">
        <v>266</v>
      </c>
      <c r="B44" s="25" t="s">
        <v>4</v>
      </c>
      <c r="C44" s="25" t="s">
        <v>267</v>
      </c>
      <c r="D44" s="26">
        <v>173300</v>
      </c>
      <c r="E44" s="26" t="s">
        <v>15</v>
      </c>
      <c r="F44" s="65" t="str">
        <f t="shared" si="0"/>
        <v>-</v>
      </c>
    </row>
    <row r="45" spans="1:6" ht="22.5" customHeight="1">
      <c r="A45" s="23" t="s">
        <v>268</v>
      </c>
      <c r="B45" s="28" t="s">
        <v>4</v>
      </c>
      <c r="C45" s="25" t="s">
        <v>269</v>
      </c>
      <c r="D45" s="26">
        <f>D46</f>
        <v>3358600</v>
      </c>
      <c r="E45" s="26" t="str">
        <f>E46</f>
        <v>-</v>
      </c>
      <c r="F45" s="65" t="str">
        <f t="shared" si="0"/>
        <v>-</v>
      </c>
    </row>
    <row r="46" spans="1:6" ht="104.25" customHeight="1">
      <c r="A46" s="23" t="s">
        <v>270</v>
      </c>
      <c r="B46" s="28" t="s">
        <v>4</v>
      </c>
      <c r="C46" s="25" t="s">
        <v>271</v>
      </c>
      <c r="D46" s="26">
        <f>D47</f>
        <v>3358600</v>
      </c>
      <c r="E46" s="26" t="str">
        <f>E47</f>
        <v>-</v>
      </c>
      <c r="F46" s="65" t="str">
        <f t="shared" si="0"/>
        <v>-</v>
      </c>
    </row>
    <row r="47" spans="1:6" ht="118.5" customHeight="1">
      <c r="A47" s="29" t="s">
        <v>272</v>
      </c>
      <c r="B47" s="28" t="s">
        <v>4</v>
      </c>
      <c r="C47" s="25" t="s">
        <v>273</v>
      </c>
      <c r="D47" s="26">
        <v>3358600</v>
      </c>
      <c r="E47" s="26" t="s">
        <v>15</v>
      </c>
      <c r="F47" s="65" t="str">
        <f t="shared" si="0"/>
        <v>-</v>
      </c>
    </row>
  </sheetData>
  <sheetProtection/>
  <mergeCells count="5">
    <mergeCell ref="C1:F1"/>
    <mergeCell ref="A3:E3"/>
    <mergeCell ref="B4:C4"/>
    <mergeCell ref="A7:C7"/>
    <mergeCell ref="A11:F11"/>
  </mergeCells>
  <conditionalFormatting sqref="F41">
    <cfRule type="cellIs" priority="5" dxfId="111" operator="equal" stopIfTrue="1">
      <formula>0</formula>
    </cfRule>
  </conditionalFormatting>
  <conditionalFormatting sqref="F42">
    <cfRule type="cellIs" priority="4" dxfId="111" operator="equal" stopIfTrue="1">
      <formula>0</formula>
    </cfRule>
  </conditionalFormatting>
  <conditionalFormatting sqref="F43">
    <cfRule type="cellIs" priority="3" dxfId="111" operator="equal" stopIfTrue="1">
      <formula>0</formula>
    </cfRule>
  </conditionalFormatting>
  <conditionalFormatting sqref="F44">
    <cfRule type="cellIs" priority="2" dxfId="111" operator="equal" stopIfTrue="1">
      <formula>0</formula>
    </cfRule>
  </conditionalFormatting>
  <conditionalFormatting sqref="F45:F47">
    <cfRule type="cellIs" priority="1" dxfId="111" operator="equal" stopIfTrue="1">
      <formula>0</formula>
    </cfRule>
  </conditionalFormatting>
  <conditionalFormatting sqref="F14">
    <cfRule type="cellIs" priority="32" dxfId="111" operator="equal" stopIfTrue="1">
      <formula>0</formula>
    </cfRule>
  </conditionalFormatting>
  <conditionalFormatting sqref="F15">
    <cfRule type="cellIs" priority="31" dxfId="111" operator="equal" stopIfTrue="1">
      <formula>0</formula>
    </cfRule>
  </conditionalFormatting>
  <conditionalFormatting sqref="F16">
    <cfRule type="cellIs" priority="30" dxfId="111" operator="equal" stopIfTrue="1">
      <formula>0</formula>
    </cfRule>
  </conditionalFormatting>
  <conditionalFormatting sqref="F17">
    <cfRule type="cellIs" priority="29" dxfId="111" operator="equal" stopIfTrue="1">
      <formula>0</formula>
    </cfRule>
  </conditionalFormatting>
  <conditionalFormatting sqref="F18">
    <cfRule type="cellIs" priority="28" dxfId="111" operator="equal" stopIfTrue="1">
      <formula>0</formula>
    </cfRule>
  </conditionalFormatting>
  <conditionalFormatting sqref="F19">
    <cfRule type="cellIs" priority="27" dxfId="111" operator="equal" stopIfTrue="1">
      <formula>0</formula>
    </cfRule>
  </conditionalFormatting>
  <conditionalFormatting sqref="F20">
    <cfRule type="cellIs" priority="26" dxfId="111" operator="equal" stopIfTrue="1">
      <formula>0</formula>
    </cfRule>
  </conditionalFormatting>
  <conditionalFormatting sqref="F21">
    <cfRule type="cellIs" priority="25" dxfId="111" operator="equal" stopIfTrue="1">
      <formula>0</formula>
    </cfRule>
  </conditionalFormatting>
  <conditionalFormatting sqref="F22">
    <cfRule type="cellIs" priority="24" dxfId="111" operator="equal" stopIfTrue="1">
      <formula>0</formula>
    </cfRule>
  </conditionalFormatting>
  <conditionalFormatting sqref="F23">
    <cfRule type="cellIs" priority="23" dxfId="111" operator="equal" stopIfTrue="1">
      <formula>0</formula>
    </cfRule>
  </conditionalFormatting>
  <conditionalFormatting sqref="F24">
    <cfRule type="cellIs" priority="22" dxfId="111" operator="equal" stopIfTrue="1">
      <formula>0</formula>
    </cfRule>
  </conditionalFormatting>
  <conditionalFormatting sqref="F25">
    <cfRule type="cellIs" priority="21" dxfId="111" operator="equal" stopIfTrue="1">
      <formula>0</formula>
    </cfRule>
  </conditionalFormatting>
  <conditionalFormatting sqref="F26">
    <cfRule type="cellIs" priority="20" dxfId="111" operator="equal" stopIfTrue="1">
      <formula>0</formula>
    </cfRule>
  </conditionalFormatting>
  <conditionalFormatting sqref="F27">
    <cfRule type="cellIs" priority="19" dxfId="111" operator="equal" stopIfTrue="1">
      <formula>0</formula>
    </cfRule>
  </conditionalFormatting>
  <conditionalFormatting sqref="F28">
    <cfRule type="cellIs" priority="18" dxfId="111" operator="equal" stopIfTrue="1">
      <formula>0</formula>
    </cfRule>
  </conditionalFormatting>
  <conditionalFormatting sqref="F29">
    <cfRule type="cellIs" priority="17" dxfId="111" operator="equal" stopIfTrue="1">
      <formula>0</formula>
    </cfRule>
  </conditionalFormatting>
  <conditionalFormatting sqref="F30">
    <cfRule type="cellIs" priority="16" dxfId="111" operator="equal" stopIfTrue="1">
      <formula>0</formula>
    </cfRule>
  </conditionalFormatting>
  <conditionalFormatting sqref="F31">
    <cfRule type="cellIs" priority="15" dxfId="111" operator="equal" stopIfTrue="1">
      <formula>0</formula>
    </cfRule>
  </conditionalFormatting>
  <conditionalFormatting sqref="F32">
    <cfRule type="cellIs" priority="14" dxfId="111" operator="equal" stopIfTrue="1">
      <formula>0</formula>
    </cfRule>
  </conditionalFormatting>
  <conditionalFormatting sqref="F33">
    <cfRule type="cellIs" priority="13" dxfId="111" operator="equal" stopIfTrue="1">
      <formula>0</formula>
    </cfRule>
  </conditionalFormatting>
  <conditionalFormatting sqref="F34">
    <cfRule type="cellIs" priority="12" dxfId="111" operator="equal" stopIfTrue="1">
      <formula>0</formula>
    </cfRule>
  </conditionalFormatting>
  <conditionalFormatting sqref="F35">
    <cfRule type="cellIs" priority="11" dxfId="111" operator="equal" stopIfTrue="1">
      <formula>0</formula>
    </cfRule>
  </conditionalFormatting>
  <conditionalFormatting sqref="F36">
    <cfRule type="cellIs" priority="10" dxfId="111" operator="equal" stopIfTrue="1">
      <formula>0</formula>
    </cfRule>
  </conditionalFormatting>
  <conditionalFormatting sqref="F37">
    <cfRule type="cellIs" priority="9" dxfId="111" operator="equal" stopIfTrue="1">
      <formula>0</formula>
    </cfRule>
  </conditionalFormatting>
  <conditionalFormatting sqref="F38">
    <cfRule type="cellIs" priority="8" dxfId="111" operator="equal" stopIfTrue="1">
      <formula>0</formula>
    </cfRule>
  </conditionalFormatting>
  <conditionalFormatting sqref="F39">
    <cfRule type="cellIs" priority="7" dxfId="111" operator="equal" stopIfTrue="1">
      <formula>0</formula>
    </cfRule>
  </conditionalFormatting>
  <conditionalFormatting sqref="F40">
    <cfRule type="cellIs" priority="6" dxfId="111" operator="equal" stopIfTrue="1">
      <formula>0</formula>
    </cfRule>
  </conditionalFormatting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zoomScalePageLayoutView="0" workbookViewId="0" topLeftCell="A121">
      <selection activeCell="C170" sqref="C170"/>
    </sheetView>
  </sheetViews>
  <sheetFormatPr defaultColWidth="9.00390625" defaultRowHeight="12.75"/>
  <cols>
    <col min="1" max="1" width="45.625" style="0" customWidth="1"/>
    <col min="2" max="2" width="7.12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2" t="s">
        <v>12</v>
      </c>
      <c r="B2" s="102"/>
      <c r="C2" s="102"/>
      <c r="D2" s="102"/>
      <c r="E2" s="11"/>
      <c r="F2" s="2" t="s">
        <v>11</v>
      </c>
    </row>
    <row r="3" spans="1:6" ht="13.5" customHeight="1" thickBot="1">
      <c r="A3" s="3"/>
      <c r="B3" s="3"/>
      <c r="C3" s="5"/>
      <c r="D3" s="4"/>
      <c r="E3" s="4"/>
      <c r="F3" s="4"/>
    </row>
    <row r="4" spans="1:6" ht="9.75" customHeight="1">
      <c r="A4" s="103" t="s">
        <v>3</v>
      </c>
      <c r="B4" s="106" t="s">
        <v>5</v>
      </c>
      <c r="C4" s="109" t="s">
        <v>13</v>
      </c>
      <c r="D4" s="111" t="s">
        <v>10</v>
      </c>
      <c r="E4" s="114" t="s">
        <v>6</v>
      </c>
      <c r="F4" s="100" t="s">
        <v>8</v>
      </c>
    </row>
    <row r="5" spans="1:6" ht="5.25" customHeight="1">
      <c r="A5" s="104"/>
      <c r="B5" s="107"/>
      <c r="C5" s="110"/>
      <c r="D5" s="112"/>
      <c r="E5" s="115"/>
      <c r="F5" s="101"/>
    </row>
    <row r="6" spans="1:6" ht="9" customHeight="1">
      <c r="A6" s="104"/>
      <c r="B6" s="107"/>
      <c r="C6" s="110"/>
      <c r="D6" s="112"/>
      <c r="E6" s="115"/>
      <c r="F6" s="101"/>
    </row>
    <row r="7" spans="1:6" ht="6" customHeight="1">
      <c r="A7" s="104"/>
      <c r="B7" s="107"/>
      <c r="C7" s="110"/>
      <c r="D7" s="112"/>
      <c r="E7" s="115"/>
      <c r="F7" s="101"/>
    </row>
    <row r="8" spans="1:6" ht="6" customHeight="1">
      <c r="A8" s="104"/>
      <c r="B8" s="107"/>
      <c r="C8" s="110"/>
      <c r="D8" s="112"/>
      <c r="E8" s="115"/>
      <c r="F8" s="101"/>
    </row>
    <row r="9" spans="1:6" ht="10.5" customHeight="1">
      <c r="A9" s="104"/>
      <c r="B9" s="107"/>
      <c r="C9" s="110"/>
      <c r="D9" s="112"/>
      <c r="E9" s="115"/>
      <c r="F9" s="101"/>
    </row>
    <row r="10" spans="1:6" ht="3.75" customHeight="1" hidden="1">
      <c r="A10" s="104"/>
      <c r="B10" s="107"/>
      <c r="C10" s="19"/>
      <c r="D10" s="112"/>
      <c r="E10" s="12"/>
      <c r="F10" s="16"/>
    </row>
    <row r="11" spans="1:6" ht="12.75" customHeight="1" hidden="1">
      <c r="A11" s="105"/>
      <c r="B11" s="108"/>
      <c r="C11" s="20"/>
      <c r="D11" s="113"/>
      <c r="E11" s="14"/>
      <c r="F11" s="17"/>
    </row>
    <row r="12" spans="1:6" ht="13.5" customHeight="1" thickBot="1">
      <c r="A12" s="6">
        <v>1</v>
      </c>
      <c r="B12" s="7">
        <v>2</v>
      </c>
      <c r="C12" s="10">
        <v>3</v>
      </c>
      <c r="D12" s="8" t="s">
        <v>0</v>
      </c>
      <c r="E12" s="13" t="s">
        <v>1</v>
      </c>
      <c r="F12" s="9" t="s">
        <v>7</v>
      </c>
    </row>
    <row r="13" spans="1:6" ht="15">
      <c r="A13" s="66" t="s">
        <v>31</v>
      </c>
      <c r="B13" s="67" t="s">
        <v>32</v>
      </c>
      <c r="C13" s="68" t="s">
        <v>33</v>
      </c>
      <c r="D13" s="69">
        <v>16040100</v>
      </c>
      <c r="E13" s="70">
        <v>394559.86</v>
      </c>
      <c r="F13" s="71">
        <f>IF(OR(D13="-",E13&gt;=D13),"-",D13-IF(E13="-",0,E13))</f>
        <v>15645540.14</v>
      </c>
    </row>
    <row r="14" spans="1:6" ht="15">
      <c r="A14" s="72" t="s">
        <v>16</v>
      </c>
      <c r="B14" s="73"/>
      <c r="C14" s="74"/>
      <c r="D14" s="75"/>
      <c r="E14" s="76"/>
      <c r="F14" s="77"/>
    </row>
    <row r="15" spans="1:6" ht="15">
      <c r="A15" s="66" t="s">
        <v>34</v>
      </c>
      <c r="B15" s="67" t="s">
        <v>32</v>
      </c>
      <c r="C15" s="68" t="s">
        <v>35</v>
      </c>
      <c r="D15" s="69">
        <v>4674500</v>
      </c>
      <c r="E15" s="70">
        <v>159460.47</v>
      </c>
      <c r="F15" s="71">
        <f aca="true" t="shared" si="0" ref="F15:F68">IF(OR(D15="-",E15&gt;=D15),"-",D15-IF(E15="-",0,E15))</f>
        <v>4515039.53</v>
      </c>
    </row>
    <row r="16" spans="1:6" ht="87.75" customHeight="1">
      <c r="A16" s="66" t="s">
        <v>49</v>
      </c>
      <c r="B16" s="67" t="s">
        <v>32</v>
      </c>
      <c r="C16" s="68" t="s">
        <v>50</v>
      </c>
      <c r="D16" s="69">
        <v>4501000</v>
      </c>
      <c r="E16" s="70">
        <v>137291.47</v>
      </c>
      <c r="F16" s="71">
        <f t="shared" si="0"/>
        <v>4363708.53</v>
      </c>
    </row>
    <row r="17" spans="1:6" ht="92.25" customHeight="1">
      <c r="A17" s="66" t="str">
        <f>'[1]117_2'!A17</f>
        <v>Муниципальная программа Киселевского сельского поселения "Управление муниципальными финансами"</v>
      </c>
      <c r="B17" s="67" t="s">
        <v>32</v>
      </c>
      <c r="C17" s="68" t="s">
        <v>172</v>
      </c>
      <c r="D17" s="69">
        <f>D18</f>
        <v>4501000</v>
      </c>
      <c r="E17" s="69">
        <f>E18</f>
        <v>137291.47</v>
      </c>
      <c r="F17" s="69">
        <f>F18</f>
        <v>4363708.53</v>
      </c>
    </row>
    <row r="18" spans="1:6" ht="56.25" customHeight="1">
      <c r="A18" s="66" t="str">
        <f>'[1]117_2'!A18</f>
        <v>Подпрограмма «Нормативно-методическое обеспечение и организация бюджетного процесса»</v>
      </c>
      <c r="B18" s="67" t="s">
        <v>32</v>
      </c>
      <c r="C18" s="68" t="s">
        <v>173</v>
      </c>
      <c r="D18" s="69">
        <f>D19+D24</f>
        <v>4501000</v>
      </c>
      <c r="E18" s="69">
        <f>E19+E24</f>
        <v>137291.47</v>
      </c>
      <c r="F18" s="69">
        <f>F19+F24</f>
        <v>4363708.53</v>
      </c>
    </row>
    <row r="19" spans="1:6" ht="124.5" customHeight="1">
      <c r="A19" s="78" t="s">
        <v>36</v>
      </c>
      <c r="B19" s="79" t="s">
        <v>32</v>
      </c>
      <c r="C19" s="80" t="s">
        <v>114</v>
      </c>
      <c r="D19" s="81">
        <v>3556400</v>
      </c>
      <c r="E19" s="82">
        <v>68014.94</v>
      </c>
      <c r="F19" s="83">
        <f t="shared" si="0"/>
        <v>3488385.06</v>
      </c>
    </row>
    <row r="20" spans="1:6" ht="52.5" customHeight="1">
      <c r="A20" s="78" t="s">
        <v>37</v>
      </c>
      <c r="B20" s="79" t="s">
        <v>32</v>
      </c>
      <c r="C20" s="80" t="s">
        <v>115</v>
      </c>
      <c r="D20" s="81">
        <v>3556400</v>
      </c>
      <c r="E20" s="82">
        <v>68014.94</v>
      </c>
      <c r="F20" s="83">
        <f t="shared" si="0"/>
        <v>3488385.06</v>
      </c>
    </row>
    <row r="21" spans="1:6" ht="42.75" customHeight="1">
      <c r="A21" s="78" t="s">
        <v>38</v>
      </c>
      <c r="B21" s="79" t="s">
        <v>32</v>
      </c>
      <c r="C21" s="80" t="s">
        <v>116</v>
      </c>
      <c r="D21" s="81">
        <v>2566000</v>
      </c>
      <c r="E21" s="82">
        <v>68014.94</v>
      </c>
      <c r="F21" s="83">
        <f t="shared" si="0"/>
        <v>2497985.06</v>
      </c>
    </row>
    <row r="22" spans="1:6" ht="72" customHeight="1">
      <c r="A22" s="78" t="s">
        <v>39</v>
      </c>
      <c r="B22" s="79" t="s">
        <v>32</v>
      </c>
      <c r="C22" s="80" t="s">
        <v>117</v>
      </c>
      <c r="D22" s="81">
        <v>215000</v>
      </c>
      <c r="E22" s="82" t="s">
        <v>15</v>
      </c>
      <c r="F22" s="83" t="str">
        <f t="shared" si="0"/>
        <v>-</v>
      </c>
    </row>
    <row r="23" spans="1:6" ht="72" customHeight="1">
      <c r="A23" s="78" t="s">
        <v>40</v>
      </c>
      <c r="B23" s="79" t="s">
        <v>32</v>
      </c>
      <c r="C23" s="80" t="s">
        <v>118</v>
      </c>
      <c r="D23" s="81">
        <v>775400</v>
      </c>
      <c r="E23" s="82" t="s">
        <v>15</v>
      </c>
      <c r="F23" s="83" t="str">
        <f t="shared" si="0"/>
        <v>-</v>
      </c>
    </row>
    <row r="24" spans="1:6" ht="50.25" customHeight="1">
      <c r="A24" s="78" t="s">
        <v>41</v>
      </c>
      <c r="B24" s="79" t="s">
        <v>32</v>
      </c>
      <c r="C24" s="80" t="s">
        <v>119</v>
      </c>
      <c r="D24" s="81">
        <v>944600</v>
      </c>
      <c r="E24" s="82">
        <v>69276.53</v>
      </c>
      <c r="F24" s="83">
        <f t="shared" si="0"/>
        <v>875323.47</v>
      </c>
    </row>
    <row r="25" spans="1:6" ht="87" customHeight="1">
      <c r="A25" s="78" t="s">
        <v>42</v>
      </c>
      <c r="B25" s="79" t="s">
        <v>32</v>
      </c>
      <c r="C25" s="80" t="s">
        <v>120</v>
      </c>
      <c r="D25" s="81">
        <v>944600</v>
      </c>
      <c r="E25" s="82">
        <v>69276.53</v>
      </c>
      <c r="F25" s="83">
        <f t="shared" si="0"/>
        <v>875323.47</v>
      </c>
    </row>
    <row r="26" spans="1:6" ht="50.25" customHeight="1">
      <c r="A26" s="78" t="s">
        <v>43</v>
      </c>
      <c r="B26" s="79" t="s">
        <v>32</v>
      </c>
      <c r="C26" s="80" t="s">
        <v>121</v>
      </c>
      <c r="D26" s="81">
        <v>944600</v>
      </c>
      <c r="E26" s="82">
        <v>69276.53</v>
      </c>
      <c r="F26" s="83">
        <f t="shared" si="0"/>
        <v>875323.47</v>
      </c>
    </row>
    <row r="27" spans="1:6" ht="15">
      <c r="A27" s="66" t="s">
        <v>51</v>
      </c>
      <c r="B27" s="67" t="s">
        <v>32</v>
      </c>
      <c r="C27" s="68" t="s">
        <v>52</v>
      </c>
      <c r="D27" s="69">
        <v>20000</v>
      </c>
      <c r="E27" s="70" t="s">
        <v>15</v>
      </c>
      <c r="F27" s="71" t="str">
        <f t="shared" si="0"/>
        <v>-</v>
      </c>
    </row>
    <row r="28" spans="1:6" ht="55.5" customHeight="1">
      <c r="A28" s="66" t="str">
        <f>'[1]117_2'!A48</f>
        <v>Непрограммные расходы органа местного самоуправления Киселевского сельского поселения</v>
      </c>
      <c r="B28" s="67" t="s">
        <v>32</v>
      </c>
      <c r="C28" s="68" t="s">
        <v>174</v>
      </c>
      <c r="D28" s="81">
        <v>20000</v>
      </c>
      <c r="E28" s="70" t="s">
        <v>15</v>
      </c>
      <c r="F28" s="71" t="str">
        <f>IF(OR(D28="-",E28&gt;=D28),"-",D28-IF(E28="-",0,E28))</f>
        <v>-</v>
      </c>
    </row>
    <row r="29" spans="1:6" ht="54.75" customHeight="1">
      <c r="A29" s="66" t="str">
        <f>'[1]117_2'!A49</f>
        <v>Финансовое обеспечение непредвиденных расходов</v>
      </c>
      <c r="B29" s="67" t="s">
        <v>32</v>
      </c>
      <c r="C29" s="68" t="s">
        <v>175</v>
      </c>
      <c r="D29" s="81">
        <v>20000</v>
      </c>
      <c r="E29" s="70" t="s">
        <v>15</v>
      </c>
      <c r="F29" s="71" t="str">
        <f>IF(OR(D29="-",E29&gt;=D29),"-",D29-IF(E29="-",0,E29))</f>
        <v>-</v>
      </c>
    </row>
    <row r="30" spans="1:6" ht="103.5" customHeight="1">
      <c r="A30" s="66" t="s">
        <v>177</v>
      </c>
      <c r="B30" s="67" t="s">
        <v>32</v>
      </c>
      <c r="C30" s="80" t="s">
        <v>176</v>
      </c>
      <c r="D30" s="81">
        <v>20000</v>
      </c>
      <c r="E30" s="70" t="s">
        <v>15</v>
      </c>
      <c r="F30" s="71" t="str">
        <f>IF(OR(D30="-",E30&gt;=D30),"-",D30-IF(E30="-",0,E30))</f>
        <v>-</v>
      </c>
    </row>
    <row r="31" spans="1:6" ht="15">
      <c r="A31" s="78" t="s">
        <v>44</v>
      </c>
      <c r="B31" s="79" t="s">
        <v>32</v>
      </c>
      <c r="C31" s="80" t="s">
        <v>122</v>
      </c>
      <c r="D31" s="81">
        <v>20000</v>
      </c>
      <c r="E31" s="82" t="s">
        <v>15</v>
      </c>
      <c r="F31" s="83" t="str">
        <f t="shared" si="0"/>
        <v>-</v>
      </c>
    </row>
    <row r="32" spans="1:6" ht="15">
      <c r="A32" s="78" t="s">
        <v>48</v>
      </c>
      <c r="B32" s="79" t="s">
        <v>32</v>
      </c>
      <c r="C32" s="80" t="s">
        <v>123</v>
      </c>
      <c r="D32" s="81">
        <v>20000</v>
      </c>
      <c r="E32" s="82" t="s">
        <v>15</v>
      </c>
      <c r="F32" s="83" t="str">
        <f t="shared" si="0"/>
        <v>-</v>
      </c>
    </row>
    <row r="33" spans="1:6" ht="15">
      <c r="A33" s="66" t="s">
        <v>53</v>
      </c>
      <c r="B33" s="67" t="s">
        <v>32</v>
      </c>
      <c r="C33" s="68" t="s">
        <v>54</v>
      </c>
      <c r="D33" s="69">
        <v>153500</v>
      </c>
      <c r="E33" s="70">
        <v>22169</v>
      </c>
      <c r="F33" s="71">
        <f t="shared" si="0"/>
        <v>131331</v>
      </c>
    </row>
    <row r="34" spans="1:6" ht="76.5" customHeight="1">
      <c r="A34" s="66" t="str">
        <f>'[1]117_2'!A74</f>
        <v>Подпрограмма "Обеспечение реализации муниципальной программы Киселевского сельского поселения "Муниципальная политика"</v>
      </c>
      <c r="B34" s="79" t="s">
        <v>32</v>
      </c>
      <c r="C34" s="80" t="s">
        <v>186</v>
      </c>
      <c r="D34" s="81">
        <v>80000</v>
      </c>
      <c r="E34" s="82">
        <v>21288</v>
      </c>
      <c r="F34" s="83">
        <f>IF(OR(D34="-",E34&gt;=D34),"-",D34-IF(E34="-",0,E34))</f>
        <v>58712</v>
      </c>
    </row>
    <row r="35" spans="1:6" ht="192.75" customHeight="1">
      <c r="A35" s="66" t="str">
        <f>'[1]117_2'!A75</f>
        <v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«Обеспечение реализации муниципальной программы Киселевского сельского поселения «Муниципальная политика» муниципальной программы Киселевского поселения «Муниципальная политика»</v>
      </c>
      <c r="B35" s="79" t="s">
        <v>32</v>
      </c>
      <c r="C35" s="80" t="s">
        <v>185</v>
      </c>
      <c r="D35" s="81">
        <v>80000</v>
      </c>
      <c r="E35" s="82">
        <v>21288</v>
      </c>
      <c r="F35" s="83">
        <f>IF(OR(D35="-",E35&gt;=D35),"-",D35-IF(E35="-",0,E35))</f>
        <v>58712</v>
      </c>
    </row>
    <row r="36" spans="1:6" ht="66" customHeight="1">
      <c r="A36" s="78" t="s">
        <v>41</v>
      </c>
      <c r="B36" s="79" t="s">
        <v>32</v>
      </c>
      <c r="C36" s="80" t="s">
        <v>126</v>
      </c>
      <c r="D36" s="81">
        <v>80000</v>
      </c>
      <c r="E36" s="82">
        <v>21288</v>
      </c>
      <c r="F36" s="83">
        <f t="shared" si="0"/>
        <v>58712</v>
      </c>
    </row>
    <row r="37" spans="1:6" ht="74.25" customHeight="1">
      <c r="A37" s="78" t="s">
        <v>42</v>
      </c>
      <c r="B37" s="79" t="s">
        <v>32</v>
      </c>
      <c r="C37" s="80" t="s">
        <v>127</v>
      </c>
      <c r="D37" s="81">
        <v>80000</v>
      </c>
      <c r="E37" s="82">
        <v>21288</v>
      </c>
      <c r="F37" s="83">
        <f t="shared" si="0"/>
        <v>58712</v>
      </c>
    </row>
    <row r="38" spans="1:6" ht="66.75" customHeight="1">
      <c r="A38" s="78" t="s">
        <v>43</v>
      </c>
      <c r="B38" s="79" t="s">
        <v>32</v>
      </c>
      <c r="C38" s="80" t="s">
        <v>128</v>
      </c>
      <c r="D38" s="81">
        <v>80000</v>
      </c>
      <c r="E38" s="82">
        <v>21288</v>
      </c>
      <c r="F38" s="83">
        <f t="shared" si="0"/>
        <v>58712</v>
      </c>
    </row>
    <row r="39" spans="1:6" ht="69" customHeight="1">
      <c r="A39" s="78" t="str">
        <f>'[1]117_2'!A84</f>
        <v>Непрограммные расходы органа местного самоуправления Киселевского сельского поселения</v>
      </c>
      <c r="B39" s="79" t="s">
        <v>32</v>
      </c>
      <c r="C39" s="80" t="s">
        <v>189</v>
      </c>
      <c r="D39" s="81">
        <v>50000</v>
      </c>
      <c r="E39" s="82"/>
      <c r="F39" s="83"/>
    </row>
    <row r="40" spans="1:6" ht="45.75" customHeight="1">
      <c r="A40" s="78" t="str">
        <f>'[1]117_2'!A85</f>
        <v>Иные непрграммные расходы</v>
      </c>
      <c r="B40" s="79" t="s">
        <v>32</v>
      </c>
      <c r="C40" s="80" t="s">
        <v>188</v>
      </c>
      <c r="D40" s="81">
        <v>50000</v>
      </c>
      <c r="E40" s="82"/>
      <c r="F40" s="83"/>
    </row>
    <row r="41" spans="1:6" ht="132" customHeight="1">
      <c r="A41" s="78" t="str">
        <f>'[1]117_2'!$A$86</f>
        <v>Расходы по оценки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v>
      </c>
      <c r="B41" s="79" t="s">
        <v>32</v>
      </c>
      <c r="C41" s="80" t="s">
        <v>187</v>
      </c>
      <c r="D41" s="81">
        <v>50000</v>
      </c>
      <c r="E41" s="82"/>
      <c r="F41" s="83"/>
    </row>
    <row r="42" spans="1:6" ht="55.5" customHeight="1">
      <c r="A42" s="78" t="s">
        <v>41</v>
      </c>
      <c r="B42" s="79" t="s">
        <v>32</v>
      </c>
      <c r="C42" s="80" t="s">
        <v>129</v>
      </c>
      <c r="D42" s="81">
        <v>50000</v>
      </c>
      <c r="E42" s="82"/>
      <c r="F42" s="83"/>
    </row>
    <row r="43" spans="1:6" ht="69" customHeight="1">
      <c r="A43" s="78" t="s">
        <v>42</v>
      </c>
      <c r="B43" s="79" t="s">
        <v>32</v>
      </c>
      <c r="C43" s="80" t="s">
        <v>130</v>
      </c>
      <c r="D43" s="81">
        <v>50000</v>
      </c>
      <c r="E43" s="82"/>
      <c r="F43" s="83"/>
    </row>
    <row r="44" spans="1:6" ht="56.25" customHeight="1">
      <c r="A44" s="78" t="s">
        <v>43</v>
      </c>
      <c r="B44" s="79" t="s">
        <v>32</v>
      </c>
      <c r="C44" s="80" t="s">
        <v>131</v>
      </c>
      <c r="D44" s="81">
        <v>50000</v>
      </c>
      <c r="E44" s="82"/>
      <c r="F44" s="83"/>
    </row>
    <row r="45" spans="1:6" ht="125.25" customHeight="1">
      <c r="A45" s="78" t="s">
        <v>178</v>
      </c>
      <c r="B45" s="79" t="s">
        <v>32</v>
      </c>
      <c r="C45" s="80" t="s">
        <v>181</v>
      </c>
      <c r="D45" s="81">
        <v>13500</v>
      </c>
      <c r="E45" s="82">
        <v>881</v>
      </c>
      <c r="F45" s="83">
        <v>12619</v>
      </c>
    </row>
    <row r="46" spans="1:6" ht="15">
      <c r="A46" s="78" t="s">
        <v>44</v>
      </c>
      <c r="B46" s="79" t="s">
        <v>32</v>
      </c>
      <c r="C46" s="80" t="s">
        <v>180</v>
      </c>
      <c r="D46" s="81">
        <v>13500</v>
      </c>
      <c r="E46" s="82">
        <v>881</v>
      </c>
      <c r="F46" s="83">
        <f t="shared" si="0"/>
        <v>12619</v>
      </c>
    </row>
    <row r="47" spans="1:6" ht="24" customHeight="1">
      <c r="A47" s="78" t="s">
        <v>45</v>
      </c>
      <c r="B47" s="79" t="s">
        <v>32</v>
      </c>
      <c r="C47" s="80" t="s">
        <v>179</v>
      </c>
      <c r="D47" s="81">
        <v>13500</v>
      </c>
      <c r="E47" s="82">
        <v>881</v>
      </c>
      <c r="F47" s="83">
        <f t="shared" si="0"/>
        <v>12619</v>
      </c>
    </row>
    <row r="48" spans="1:6" ht="63" customHeight="1">
      <c r="A48" s="78" t="s">
        <v>46</v>
      </c>
      <c r="B48" s="79" t="s">
        <v>32</v>
      </c>
      <c r="C48" s="80" t="s">
        <v>125</v>
      </c>
      <c r="D48" s="81">
        <v>13500</v>
      </c>
      <c r="E48" s="82">
        <v>881</v>
      </c>
      <c r="F48" s="83">
        <f t="shared" si="0"/>
        <v>12619</v>
      </c>
    </row>
    <row r="49" spans="1:6" ht="159.75" customHeight="1">
      <c r="A49" s="78" t="str">
        <f>'[1]117_2'!$A$66</f>
        <v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 </v>
      </c>
      <c r="B49" s="79" t="s">
        <v>32</v>
      </c>
      <c r="C49" s="80" t="s">
        <v>184</v>
      </c>
      <c r="D49" s="81">
        <v>10000</v>
      </c>
      <c r="E49" s="82" t="s">
        <v>15</v>
      </c>
      <c r="F49" s="83" t="str">
        <f>IF(OR(D49="-",E49&gt;=D49),"-",D49-IF(E49="-",0,E49))</f>
        <v>-</v>
      </c>
    </row>
    <row r="50" spans="1:6" ht="144.75" customHeight="1">
      <c r="A50" s="78" t="s">
        <v>44</v>
      </c>
      <c r="B50" s="79" t="s">
        <v>32</v>
      </c>
      <c r="C50" s="80" t="s">
        <v>183</v>
      </c>
      <c r="D50" s="81">
        <v>10000</v>
      </c>
      <c r="E50" s="82" t="s">
        <v>15</v>
      </c>
      <c r="F50" s="83" t="str">
        <f>IF(OR(D50="-",E50&gt;=D50),"-",D50-IF(E50="-",0,E50))</f>
        <v>-</v>
      </c>
    </row>
    <row r="51" spans="1:6" ht="24.75" customHeight="1">
      <c r="A51" s="78" t="s">
        <v>45</v>
      </c>
      <c r="B51" s="79" t="s">
        <v>32</v>
      </c>
      <c r="C51" s="80" t="s">
        <v>182</v>
      </c>
      <c r="D51" s="81">
        <v>10000</v>
      </c>
      <c r="E51" s="82" t="s">
        <v>15</v>
      </c>
      <c r="F51" s="83" t="str">
        <f>IF(OR(D51="-",E51&gt;=D51),"-",D51-IF(E51="-",0,E51))</f>
        <v>-</v>
      </c>
    </row>
    <row r="52" spans="1:6" ht="24" customHeight="1">
      <c r="A52" s="78" t="s">
        <v>47</v>
      </c>
      <c r="B52" s="79" t="s">
        <v>32</v>
      </c>
      <c r="C52" s="80" t="s">
        <v>124</v>
      </c>
      <c r="D52" s="81">
        <v>10000</v>
      </c>
      <c r="E52" s="82" t="s">
        <v>15</v>
      </c>
      <c r="F52" s="83" t="str">
        <f t="shared" si="0"/>
        <v>-</v>
      </c>
    </row>
    <row r="53" spans="1:6" ht="15">
      <c r="A53" s="66" t="s">
        <v>55</v>
      </c>
      <c r="B53" s="67" t="s">
        <v>32</v>
      </c>
      <c r="C53" s="68" t="s">
        <v>56</v>
      </c>
      <c r="D53" s="69">
        <v>173300</v>
      </c>
      <c r="E53" s="70" t="s">
        <v>15</v>
      </c>
      <c r="F53" s="71" t="str">
        <f t="shared" si="0"/>
        <v>-</v>
      </c>
    </row>
    <row r="54" spans="1:6" ht="30">
      <c r="A54" s="66" t="s">
        <v>57</v>
      </c>
      <c r="B54" s="67" t="s">
        <v>32</v>
      </c>
      <c r="C54" s="68" t="s">
        <v>58</v>
      </c>
      <c r="D54" s="69">
        <v>173300</v>
      </c>
      <c r="E54" s="70" t="s">
        <v>15</v>
      </c>
      <c r="F54" s="71" t="str">
        <f t="shared" si="0"/>
        <v>-</v>
      </c>
    </row>
    <row r="55" spans="1:6" ht="52.5" customHeight="1">
      <c r="A55" s="66" t="str">
        <f>'[1]117_2'!$A$96</f>
        <v>Непрограммные расходы органа местного самоуправления Киселевского сельского поселения</v>
      </c>
      <c r="B55" s="67" t="s">
        <v>32</v>
      </c>
      <c r="C55" s="80" t="s">
        <v>192</v>
      </c>
      <c r="D55" s="69">
        <v>173300</v>
      </c>
      <c r="E55" s="70" t="s">
        <v>15</v>
      </c>
      <c r="F55" s="71" t="str">
        <f>IF(OR(D55="-",E55&gt;=D55),"-",D55-IF(E55="-",0,E55))</f>
        <v>-</v>
      </c>
    </row>
    <row r="56" spans="1:6" ht="22.5" customHeight="1">
      <c r="A56" s="66" t="str">
        <f>'[1]117_2'!$A$97</f>
        <v>Иные непрограммные расходы</v>
      </c>
      <c r="B56" s="67" t="s">
        <v>32</v>
      </c>
      <c r="C56" s="80" t="s">
        <v>191</v>
      </c>
      <c r="D56" s="69">
        <v>173300</v>
      </c>
      <c r="E56" s="70" t="s">
        <v>15</v>
      </c>
      <c r="F56" s="71" t="str">
        <f>IF(OR(D56="-",E56&gt;=D56),"-",D56-IF(E56="-",0,E56))</f>
        <v>-</v>
      </c>
    </row>
    <row r="57" spans="1:6" ht="127.5" customHeight="1">
      <c r="A57" s="66" t="str">
        <f>'[1]117_2'!$A$98</f>
        <v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v>
      </c>
      <c r="B57" s="67" t="s">
        <v>32</v>
      </c>
      <c r="C57" s="80" t="s">
        <v>190</v>
      </c>
      <c r="D57" s="69">
        <v>173300</v>
      </c>
      <c r="E57" s="70" t="s">
        <v>15</v>
      </c>
      <c r="F57" s="71" t="str">
        <f>IF(OR(D57="-",E57&gt;=D57),"-",D57-IF(E57="-",0,E57))</f>
        <v>-</v>
      </c>
    </row>
    <row r="58" spans="1:6" ht="111.75" customHeight="1">
      <c r="A58" s="78" t="s">
        <v>36</v>
      </c>
      <c r="B58" s="79" t="s">
        <v>32</v>
      </c>
      <c r="C58" s="80" t="s">
        <v>132</v>
      </c>
      <c r="D58" s="81">
        <v>173300</v>
      </c>
      <c r="E58" s="70" t="s">
        <v>15</v>
      </c>
      <c r="F58" s="71" t="str">
        <f>IF(OR(D58="-",E58&gt;=D58),"-",D58-IF(E58="-",0,E58))</f>
        <v>-</v>
      </c>
    </row>
    <row r="59" spans="1:6" ht="51.75" customHeight="1">
      <c r="A59" s="78" t="s">
        <v>37</v>
      </c>
      <c r="B59" s="79" t="s">
        <v>32</v>
      </c>
      <c r="C59" s="80" t="s">
        <v>133</v>
      </c>
      <c r="D59" s="81">
        <v>173300</v>
      </c>
      <c r="E59" s="82" t="s">
        <v>15</v>
      </c>
      <c r="F59" s="83" t="str">
        <f t="shared" si="0"/>
        <v>-</v>
      </c>
    </row>
    <row r="60" spans="1:6" ht="42" customHeight="1">
      <c r="A60" s="78" t="s">
        <v>38</v>
      </c>
      <c r="B60" s="79" t="s">
        <v>32</v>
      </c>
      <c r="C60" s="80" t="s">
        <v>134</v>
      </c>
      <c r="D60" s="81">
        <v>133100</v>
      </c>
      <c r="E60" s="82" t="s">
        <v>15</v>
      </c>
      <c r="F60" s="83" t="str">
        <f t="shared" si="0"/>
        <v>-</v>
      </c>
    </row>
    <row r="61" spans="1:6" ht="72.75" customHeight="1">
      <c r="A61" s="78" t="s">
        <v>40</v>
      </c>
      <c r="B61" s="79" t="s">
        <v>32</v>
      </c>
      <c r="C61" s="80" t="s">
        <v>135</v>
      </c>
      <c r="D61" s="81">
        <v>40200</v>
      </c>
      <c r="E61" s="82" t="s">
        <v>15</v>
      </c>
      <c r="F61" s="83" t="str">
        <f t="shared" si="0"/>
        <v>-</v>
      </c>
    </row>
    <row r="62" spans="1:6" ht="56.25" customHeight="1">
      <c r="A62" s="66" t="s">
        <v>59</v>
      </c>
      <c r="B62" s="67" t="s">
        <v>32</v>
      </c>
      <c r="C62" s="68" t="s">
        <v>60</v>
      </c>
      <c r="D62" s="69">
        <v>55200</v>
      </c>
      <c r="E62" s="70" t="s">
        <v>15</v>
      </c>
      <c r="F62" s="71" t="str">
        <f t="shared" si="0"/>
        <v>-</v>
      </c>
    </row>
    <row r="63" spans="1:6" ht="75" customHeight="1">
      <c r="A63" s="66" t="s">
        <v>61</v>
      </c>
      <c r="B63" s="67" t="s">
        <v>32</v>
      </c>
      <c r="C63" s="68" t="s">
        <v>62</v>
      </c>
      <c r="D63" s="69">
        <v>55200</v>
      </c>
      <c r="E63" s="70" t="s">
        <v>15</v>
      </c>
      <c r="F63" s="71" t="str">
        <f t="shared" si="0"/>
        <v>-</v>
      </c>
    </row>
    <row r="64" spans="1:6" ht="112.5" customHeight="1">
      <c r="A64" s="66" t="str">
        <f>'[1]117_2'!A108</f>
        <v>Муниципальная программа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v>
      </c>
      <c r="B64" s="67" t="s">
        <v>32</v>
      </c>
      <c r="C64" s="80" t="s">
        <v>194</v>
      </c>
      <c r="D64" s="69">
        <v>37500</v>
      </c>
      <c r="E64" s="70" t="str">
        <f>E63</f>
        <v>-</v>
      </c>
      <c r="F64" s="71" t="str">
        <f>F63</f>
        <v>-</v>
      </c>
    </row>
    <row r="65" spans="1:6" ht="81" customHeight="1">
      <c r="A65" s="66" t="str">
        <f>'[1]117_2'!A109</f>
        <v>Подпрограмма "Пожарная безопасность"</v>
      </c>
      <c r="B65" s="67" t="s">
        <v>32</v>
      </c>
      <c r="C65" s="80" t="s">
        <v>193</v>
      </c>
      <c r="D65" s="81">
        <v>37500</v>
      </c>
      <c r="E65" s="70" t="str">
        <f>E64</f>
        <v>-</v>
      </c>
      <c r="F65" s="71" t="str">
        <f>F64</f>
        <v>-</v>
      </c>
    </row>
    <row r="66" spans="1:6" ht="46.5" customHeight="1">
      <c r="A66" s="78" t="s">
        <v>41</v>
      </c>
      <c r="B66" s="79" t="s">
        <v>32</v>
      </c>
      <c r="C66" s="80" t="s">
        <v>136</v>
      </c>
      <c r="D66" s="81">
        <v>37500</v>
      </c>
      <c r="E66" s="82" t="s">
        <v>15</v>
      </c>
      <c r="F66" s="83" t="str">
        <f t="shared" si="0"/>
        <v>-</v>
      </c>
    </row>
    <row r="67" spans="1:6" ht="55.5" customHeight="1">
      <c r="A67" s="78" t="s">
        <v>42</v>
      </c>
      <c r="B67" s="79" t="s">
        <v>32</v>
      </c>
      <c r="C67" s="80" t="s">
        <v>137</v>
      </c>
      <c r="D67" s="81">
        <v>37500</v>
      </c>
      <c r="E67" s="82" t="s">
        <v>15</v>
      </c>
      <c r="F67" s="83" t="str">
        <f t="shared" si="0"/>
        <v>-</v>
      </c>
    </row>
    <row r="68" spans="1:6" ht="45">
      <c r="A68" s="78" t="s">
        <v>43</v>
      </c>
      <c r="B68" s="79" t="s">
        <v>32</v>
      </c>
      <c r="C68" s="80" t="s">
        <v>138</v>
      </c>
      <c r="D68" s="81">
        <v>37500</v>
      </c>
      <c r="E68" s="82" t="s">
        <v>15</v>
      </c>
      <c r="F68" s="83" t="str">
        <f t="shared" si="0"/>
        <v>-</v>
      </c>
    </row>
    <row r="69" spans="1:6" ht="78" customHeight="1">
      <c r="A69" s="66" t="str">
        <f>'[1]117_2'!$A$118</f>
        <v>Подпрограмма "Обеспечение безопасности на водных объектах" </v>
      </c>
      <c r="B69" s="67" t="s">
        <v>32</v>
      </c>
      <c r="C69" s="80" t="s">
        <v>196</v>
      </c>
      <c r="D69" s="69">
        <v>37500</v>
      </c>
      <c r="E69" s="82" t="s">
        <v>15</v>
      </c>
      <c r="F69" s="83" t="str">
        <f>IF(OR(D69="-",E69&gt;=D69),"-",D69-IF(E69="-",0,E69))</f>
        <v>-</v>
      </c>
    </row>
    <row r="70" spans="1:6" ht="180.75" customHeight="1">
      <c r="A70" s="66" t="str">
        <f>'[1]117_2'!$A$119</f>
        <v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объектов" </v>
      </c>
      <c r="B70" s="67" t="s">
        <v>32</v>
      </c>
      <c r="C70" s="80" t="s">
        <v>195</v>
      </c>
      <c r="D70" s="69">
        <v>12700</v>
      </c>
      <c r="E70" s="82" t="s">
        <v>15</v>
      </c>
      <c r="F70" s="83" t="str">
        <f>IF(OR(D70="-",E70&gt;=D70),"-",D70-IF(E70="-",0,E70))</f>
        <v>-</v>
      </c>
    </row>
    <row r="71" spans="1:6" ht="59.25" customHeight="1">
      <c r="A71" s="78" t="s">
        <v>41</v>
      </c>
      <c r="B71" s="67" t="s">
        <v>32</v>
      </c>
      <c r="C71" s="80" t="s">
        <v>139</v>
      </c>
      <c r="D71" s="69">
        <v>12700</v>
      </c>
      <c r="E71" s="82" t="s">
        <v>15</v>
      </c>
      <c r="F71" s="83" t="str">
        <f>IF(OR(D71="-",E71&gt;=D71),"-",D71-IF(E71="-",0,E71))</f>
        <v>-</v>
      </c>
    </row>
    <row r="72" spans="1:6" ht="57.75" customHeight="1">
      <c r="A72" s="78" t="s">
        <v>42</v>
      </c>
      <c r="B72" s="67" t="s">
        <v>32</v>
      </c>
      <c r="C72" s="80" t="s">
        <v>139</v>
      </c>
      <c r="D72" s="69">
        <v>12700</v>
      </c>
      <c r="E72" s="82" t="s">
        <v>15</v>
      </c>
      <c r="F72" s="83" t="str">
        <f>IF(OR(D72="-",E72&gt;=D72),"-",D72-IF(E72="-",0,E72))</f>
        <v>-</v>
      </c>
    </row>
    <row r="73" spans="1:6" ht="45">
      <c r="A73" s="78" t="s">
        <v>43</v>
      </c>
      <c r="B73" s="67" t="s">
        <v>32</v>
      </c>
      <c r="C73" s="80" t="s">
        <v>139</v>
      </c>
      <c r="D73" s="69">
        <v>12700</v>
      </c>
      <c r="E73" s="82" t="s">
        <v>15</v>
      </c>
      <c r="F73" s="83" t="str">
        <f>IF(OR(D73="-",E73&gt;=D73),"-",D73-IF(E73="-",0,E73))</f>
        <v>-</v>
      </c>
    </row>
    <row r="74" spans="1:6" ht="22.5" customHeight="1">
      <c r="A74" s="66" t="s">
        <v>63</v>
      </c>
      <c r="B74" s="67" t="s">
        <v>32</v>
      </c>
      <c r="C74" s="68" t="s">
        <v>64</v>
      </c>
      <c r="D74" s="69">
        <f>D75</f>
        <v>3358600</v>
      </c>
      <c r="E74" s="69" t="str">
        <f aca="true" t="shared" si="1" ref="E74:F76">E79</f>
        <v>-</v>
      </c>
      <c r="F74" s="69" t="str">
        <f t="shared" si="1"/>
        <v>-</v>
      </c>
    </row>
    <row r="75" spans="1:6" ht="27" customHeight="1">
      <c r="A75" s="66" t="s">
        <v>65</v>
      </c>
      <c r="B75" s="67" t="s">
        <v>32</v>
      </c>
      <c r="C75" s="68" t="s">
        <v>66</v>
      </c>
      <c r="D75" s="69">
        <f>D76</f>
        <v>3358600</v>
      </c>
      <c r="E75" s="69" t="str">
        <f t="shared" si="1"/>
        <v>-</v>
      </c>
      <c r="F75" s="69" t="str">
        <f t="shared" si="1"/>
        <v>-</v>
      </c>
    </row>
    <row r="76" spans="1:6" ht="60" customHeight="1">
      <c r="A76" s="66" t="str">
        <f>'[1]117_2'!A125</f>
        <v>Муниципальная программа Киселевского сельского поселения "Развитие транспортной системы"</v>
      </c>
      <c r="B76" s="67" t="s">
        <v>32</v>
      </c>
      <c r="C76" s="80" t="s">
        <v>199</v>
      </c>
      <c r="D76" s="69">
        <f>D77</f>
        <v>3358600</v>
      </c>
      <c r="E76" s="69" t="str">
        <f t="shared" si="1"/>
        <v>-</v>
      </c>
      <c r="F76" s="69" t="str">
        <f t="shared" si="1"/>
        <v>-</v>
      </c>
    </row>
    <row r="77" spans="1:6" ht="83.25" customHeight="1">
      <c r="A77" s="66" t="str">
        <f>'[1]117_2'!A126</f>
        <v>Подпрограмма «Развитие транспортной инфраструктуры Киселевского сельского поселения» </v>
      </c>
      <c r="B77" s="67" t="s">
        <v>32</v>
      </c>
      <c r="C77" s="80" t="s">
        <v>198</v>
      </c>
      <c r="D77" s="69">
        <f>D78+D83+D86</f>
        <v>3358600</v>
      </c>
      <c r="E77" s="82" t="s">
        <v>15</v>
      </c>
      <c r="F77" s="83" t="str">
        <f>IF(OR(D77="-",E77&gt;=D77),"-",D77-IF(E77="-",0,E77))</f>
        <v>-</v>
      </c>
    </row>
    <row r="78" spans="1:6" ht="196.5" customHeight="1">
      <c r="A78" s="66" t="str">
        <f>'[1]117_2'!A127</f>
        <v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v>
      </c>
      <c r="B78" s="67" t="s">
        <v>32</v>
      </c>
      <c r="C78" s="80" t="s">
        <v>197</v>
      </c>
      <c r="D78" s="69">
        <f>D79</f>
        <v>1394700</v>
      </c>
      <c r="E78" s="70"/>
      <c r="F78" s="71"/>
    </row>
    <row r="79" spans="1:6" ht="63.75" customHeight="1">
      <c r="A79" s="78" t="s">
        <v>41</v>
      </c>
      <c r="B79" s="79" t="s">
        <v>32</v>
      </c>
      <c r="C79" s="80" t="s">
        <v>163</v>
      </c>
      <c r="D79" s="69">
        <v>1394700</v>
      </c>
      <c r="E79" s="82" t="s">
        <v>15</v>
      </c>
      <c r="F79" s="83" t="str">
        <f>IF(OR(D79="-",E79&gt;=D79),"-",D79-IF(E79="-",0,E79))</f>
        <v>-</v>
      </c>
    </row>
    <row r="80" spans="1:6" ht="60" customHeight="1">
      <c r="A80" s="78" t="s">
        <v>42</v>
      </c>
      <c r="B80" s="79" t="s">
        <v>32</v>
      </c>
      <c r="C80" s="80" t="s">
        <v>164</v>
      </c>
      <c r="D80" s="69">
        <v>1394700</v>
      </c>
      <c r="E80" s="82" t="s">
        <v>15</v>
      </c>
      <c r="F80" s="83" t="str">
        <f>IF(OR(D80="-",E80&gt;=D80),"-",D80-IF(E80="-",0,E80))</f>
        <v>-</v>
      </c>
    </row>
    <row r="81" spans="1:6" ht="66" customHeight="1">
      <c r="A81" s="78" t="s">
        <v>43</v>
      </c>
      <c r="B81" s="79" t="s">
        <v>32</v>
      </c>
      <c r="C81" s="80" t="s">
        <v>165</v>
      </c>
      <c r="D81" s="69">
        <v>1394700</v>
      </c>
      <c r="E81" s="82" t="s">
        <v>15</v>
      </c>
      <c r="F81" s="83" t="str">
        <f>IF(OR(D81="-",E81&gt;=D81),"-",D81-IF(E81="-",0,E81))</f>
        <v>-</v>
      </c>
    </row>
    <row r="82" spans="1:6" ht="198" customHeight="1">
      <c r="A82" s="78" t="str">
        <f>'[1]117_2'!$A$135</f>
        <v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v>
      </c>
      <c r="B82" s="79" t="s">
        <v>32</v>
      </c>
      <c r="C82" s="80" t="s">
        <v>200</v>
      </c>
      <c r="D82" s="69">
        <v>1568300</v>
      </c>
      <c r="E82" s="70" t="str">
        <f aca="true" t="shared" si="2" ref="E82:F89">E81</f>
        <v>-</v>
      </c>
      <c r="F82" s="71" t="str">
        <f t="shared" si="2"/>
        <v>-</v>
      </c>
    </row>
    <row r="83" spans="1:6" ht="48" customHeight="1">
      <c r="A83" s="78" t="s">
        <v>41</v>
      </c>
      <c r="B83" s="79" t="s">
        <v>32</v>
      </c>
      <c r="C83" s="80" t="s">
        <v>166</v>
      </c>
      <c r="D83" s="69">
        <v>1568300</v>
      </c>
      <c r="E83" s="70" t="str">
        <f t="shared" si="2"/>
        <v>-</v>
      </c>
      <c r="F83" s="71" t="str">
        <f t="shared" si="2"/>
        <v>-</v>
      </c>
    </row>
    <row r="84" spans="1:6" ht="59.25" customHeight="1">
      <c r="A84" s="78" t="s">
        <v>42</v>
      </c>
      <c r="B84" s="79" t="s">
        <v>32</v>
      </c>
      <c r="C84" s="80" t="s">
        <v>167</v>
      </c>
      <c r="D84" s="69">
        <v>1568300</v>
      </c>
      <c r="E84" s="70" t="str">
        <f t="shared" si="2"/>
        <v>-</v>
      </c>
      <c r="F84" s="71" t="str">
        <f t="shared" si="2"/>
        <v>-</v>
      </c>
    </row>
    <row r="85" spans="1:6" ht="52.5" customHeight="1">
      <c r="A85" s="78" t="s">
        <v>43</v>
      </c>
      <c r="B85" s="79" t="s">
        <v>32</v>
      </c>
      <c r="C85" s="80" t="s">
        <v>168</v>
      </c>
      <c r="D85" s="69">
        <v>1568300</v>
      </c>
      <c r="E85" s="70" t="str">
        <f t="shared" si="2"/>
        <v>-</v>
      </c>
      <c r="F85" s="71" t="str">
        <f t="shared" si="2"/>
        <v>-</v>
      </c>
    </row>
    <row r="86" spans="1:6" ht="120">
      <c r="A86" s="66" t="s">
        <v>333</v>
      </c>
      <c r="B86" s="79" t="s">
        <v>32</v>
      </c>
      <c r="C86" s="80" t="s">
        <v>334</v>
      </c>
      <c r="D86" s="69">
        <v>395600</v>
      </c>
      <c r="E86" s="70" t="str">
        <f t="shared" si="2"/>
        <v>-</v>
      </c>
      <c r="F86" s="71" t="str">
        <f t="shared" si="2"/>
        <v>-</v>
      </c>
    </row>
    <row r="87" spans="1:6" ht="69" customHeight="1">
      <c r="A87" s="78" t="s">
        <v>41</v>
      </c>
      <c r="B87" s="79" t="s">
        <v>32</v>
      </c>
      <c r="C87" s="80" t="s">
        <v>169</v>
      </c>
      <c r="D87" s="69">
        <v>395600</v>
      </c>
      <c r="E87" s="70" t="str">
        <f t="shared" si="2"/>
        <v>-</v>
      </c>
      <c r="F87" s="71" t="str">
        <f t="shared" si="2"/>
        <v>-</v>
      </c>
    </row>
    <row r="88" spans="1:6" ht="62.25" customHeight="1">
      <c r="A88" s="78" t="s">
        <v>42</v>
      </c>
      <c r="B88" s="79" t="s">
        <v>32</v>
      </c>
      <c r="C88" s="80" t="s">
        <v>170</v>
      </c>
      <c r="D88" s="69">
        <v>395600</v>
      </c>
      <c r="E88" s="70" t="str">
        <f t="shared" si="2"/>
        <v>-</v>
      </c>
      <c r="F88" s="71" t="str">
        <f t="shared" si="2"/>
        <v>-</v>
      </c>
    </row>
    <row r="89" spans="1:6" ht="54" customHeight="1">
      <c r="A89" s="78" t="s">
        <v>43</v>
      </c>
      <c r="B89" s="79" t="s">
        <v>32</v>
      </c>
      <c r="C89" s="80" t="s">
        <v>171</v>
      </c>
      <c r="D89" s="69">
        <v>395600</v>
      </c>
      <c r="E89" s="70" t="str">
        <f t="shared" si="2"/>
        <v>-</v>
      </c>
      <c r="F89" s="71" t="str">
        <f t="shared" si="2"/>
        <v>-</v>
      </c>
    </row>
    <row r="90" spans="1:6" ht="50.25" customHeight="1">
      <c r="A90" s="66" t="s">
        <v>67</v>
      </c>
      <c r="B90" s="67" t="s">
        <v>32</v>
      </c>
      <c r="C90" s="68" t="s">
        <v>68</v>
      </c>
      <c r="D90" s="69">
        <v>1660000</v>
      </c>
      <c r="E90" s="70">
        <v>69636.2</v>
      </c>
      <c r="F90" s="71">
        <f>IF(OR(D90="-",E90&gt;=D90),"-",D90-IF(E90="-",0,E90))</f>
        <v>1590363.8</v>
      </c>
    </row>
    <row r="91" spans="1:6" ht="24" customHeight="1">
      <c r="A91" s="66" t="s">
        <v>69</v>
      </c>
      <c r="B91" s="67" t="s">
        <v>32</v>
      </c>
      <c r="C91" s="68" t="s">
        <v>70</v>
      </c>
      <c r="D91" s="69">
        <v>1660000</v>
      </c>
      <c r="E91" s="70">
        <v>69636.2</v>
      </c>
      <c r="F91" s="71">
        <f>IF(OR(D91="-",E91&gt;=D91),"-",D91-IF(E91="-",0,E91))</f>
        <v>1590363.8</v>
      </c>
    </row>
    <row r="92" spans="1:6" ht="82.5" customHeight="1">
      <c r="A92" s="66" t="str">
        <f>'[1]117_2'!A179</f>
        <v>Муниципальная программа Киселевского сельского поселения "Благоустройство территории и обеспечение качественными жилищно-коммунальными услугами"</v>
      </c>
      <c r="B92" s="67"/>
      <c r="C92" s="80" t="s">
        <v>203</v>
      </c>
      <c r="D92" s="69">
        <f aca="true" t="shared" si="3" ref="D92:F93">D91</f>
        <v>1660000</v>
      </c>
      <c r="E92" s="70">
        <f t="shared" si="3"/>
        <v>69636.2</v>
      </c>
      <c r="F92" s="71">
        <f t="shared" si="3"/>
        <v>1590363.8</v>
      </c>
    </row>
    <row r="93" spans="1:6" ht="80.25" customHeight="1">
      <c r="A93" s="66" t="str">
        <f>'[1]117_2'!A180</f>
        <v>Подпрограмма «Благоустройство территории Киселевского сельского поселения» </v>
      </c>
      <c r="B93" s="79" t="s">
        <v>32</v>
      </c>
      <c r="C93" s="80" t="s">
        <v>202</v>
      </c>
      <c r="D93" s="69">
        <f t="shared" si="3"/>
        <v>1660000</v>
      </c>
      <c r="E93" s="70">
        <f t="shared" si="3"/>
        <v>69636.2</v>
      </c>
      <c r="F93" s="71">
        <f t="shared" si="3"/>
        <v>1590363.8</v>
      </c>
    </row>
    <row r="94" spans="1:6" ht="209.25" customHeight="1">
      <c r="A94" s="66" t="str">
        <f>'[1]117_2'!A181</f>
        <v>Расходы по организации уличного освещения, содержание и ремонт объектов уличного освещения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v>
      </c>
      <c r="B94" s="79"/>
      <c r="C94" s="80" t="s">
        <v>201</v>
      </c>
      <c r="D94" s="81">
        <v>1300000</v>
      </c>
      <c r="E94" s="82">
        <v>69636.2</v>
      </c>
      <c r="F94" s="83">
        <f>IF(OR(D94="-",E94&gt;=D94),"-",D94-IF(E94="-",0,E94))</f>
        <v>1230363.8</v>
      </c>
    </row>
    <row r="95" spans="1:6" ht="60" customHeight="1">
      <c r="A95" s="78" t="s">
        <v>41</v>
      </c>
      <c r="B95" s="79" t="s">
        <v>32</v>
      </c>
      <c r="C95" s="80" t="s">
        <v>140</v>
      </c>
      <c r="D95" s="81">
        <v>1300000</v>
      </c>
      <c r="E95" s="82">
        <v>69636.2</v>
      </c>
      <c r="F95" s="83">
        <f>IF(OR(D95="-",E95&gt;=D95),"-",D95-IF(E95="-",0,E95))</f>
        <v>1230363.8</v>
      </c>
    </row>
    <row r="96" spans="1:6" ht="45">
      <c r="A96" s="78" t="s">
        <v>42</v>
      </c>
      <c r="B96" s="79" t="s">
        <v>32</v>
      </c>
      <c r="C96" s="80" t="s">
        <v>141</v>
      </c>
      <c r="D96" s="81">
        <v>1300000</v>
      </c>
      <c r="E96" s="82">
        <v>69636.2</v>
      </c>
      <c r="F96" s="83">
        <f>IF(OR(D96="-",E96&gt;=D96),"-",D96-IF(E96="-",0,E96))</f>
        <v>1230363.8</v>
      </c>
    </row>
    <row r="97" spans="1:6" ht="75" customHeight="1">
      <c r="A97" s="78" t="s">
        <v>43</v>
      </c>
      <c r="B97" s="79" t="s">
        <v>32</v>
      </c>
      <c r="C97" s="80" t="s">
        <v>142</v>
      </c>
      <c r="D97" s="81">
        <v>1300000</v>
      </c>
      <c r="E97" s="82">
        <v>69636.2</v>
      </c>
      <c r="F97" s="83">
        <f>IF(OR(D97="-",E97&gt;=D97),"-",D97-IF(E97="-",0,E97))</f>
        <v>1230363.8</v>
      </c>
    </row>
    <row r="98" spans="1:6" ht="225" customHeight="1">
      <c r="A98" s="66" t="str">
        <f>'[1]117_2'!$A$185</f>
        <v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v>
      </c>
      <c r="B98" s="79" t="s">
        <v>32</v>
      </c>
      <c r="C98" s="80" t="s">
        <v>204</v>
      </c>
      <c r="D98" s="69">
        <v>110000</v>
      </c>
      <c r="E98" s="82" t="s">
        <v>15</v>
      </c>
      <c r="F98" s="83" t="str">
        <f>IF(OR(D98="-",E98&gt;=D98),"-",D98-IF(E98="-",0,E98))</f>
        <v>-</v>
      </c>
    </row>
    <row r="99" spans="1:6" ht="51" customHeight="1">
      <c r="A99" s="78" t="s">
        <v>41</v>
      </c>
      <c r="B99" s="79" t="s">
        <v>32</v>
      </c>
      <c r="C99" s="80" t="s">
        <v>143</v>
      </c>
      <c r="D99" s="69">
        <v>110000</v>
      </c>
      <c r="E99" s="82" t="s">
        <v>15</v>
      </c>
      <c r="F99" s="83" t="str">
        <f aca="true" t="shared" si="4" ref="F99:F105">IF(OR(D99="-",E99&gt;=D99),"-",D99-IF(E99="-",0,E99))</f>
        <v>-</v>
      </c>
    </row>
    <row r="100" spans="1:6" ht="45">
      <c r="A100" s="78" t="s">
        <v>42</v>
      </c>
      <c r="B100" s="79" t="s">
        <v>32</v>
      </c>
      <c r="C100" s="80" t="s">
        <v>143</v>
      </c>
      <c r="D100" s="69">
        <v>110000</v>
      </c>
      <c r="E100" s="82" t="s">
        <v>15</v>
      </c>
      <c r="F100" s="83" t="str">
        <f t="shared" si="4"/>
        <v>-</v>
      </c>
    </row>
    <row r="101" spans="1:6" ht="78.75" customHeight="1">
      <c r="A101" s="78" t="s">
        <v>43</v>
      </c>
      <c r="B101" s="79" t="s">
        <v>32</v>
      </c>
      <c r="C101" s="80" t="s">
        <v>143</v>
      </c>
      <c r="D101" s="69">
        <v>110000</v>
      </c>
      <c r="E101" s="82" t="s">
        <v>15</v>
      </c>
      <c r="F101" s="83" t="str">
        <f t="shared" si="4"/>
        <v>-</v>
      </c>
    </row>
    <row r="102" spans="1:6" ht="222" customHeight="1">
      <c r="A102" s="66" t="str">
        <f>'[1]117_2'!$A$189</f>
        <v>Расходы по содержанию и ремонту объектов благоустройства и мест общего пользования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v>
      </c>
      <c r="B102" s="79" t="s">
        <v>32</v>
      </c>
      <c r="C102" s="80" t="s">
        <v>205</v>
      </c>
      <c r="D102" s="69">
        <v>250000</v>
      </c>
      <c r="E102" s="82" t="s">
        <v>15</v>
      </c>
      <c r="F102" s="83" t="str">
        <f>IF(OR(D102="-",E102&gt;=D102),"-",D102-IF(E102="-",0,E102))</f>
        <v>-</v>
      </c>
    </row>
    <row r="103" spans="1:6" ht="59.25" customHeight="1">
      <c r="A103" s="78" t="s">
        <v>41</v>
      </c>
      <c r="B103" s="79" t="s">
        <v>32</v>
      </c>
      <c r="C103" s="80" t="s">
        <v>144</v>
      </c>
      <c r="D103" s="69">
        <v>250000</v>
      </c>
      <c r="E103" s="82" t="s">
        <v>15</v>
      </c>
      <c r="F103" s="83" t="str">
        <f t="shared" si="4"/>
        <v>-</v>
      </c>
    </row>
    <row r="104" spans="1:6" ht="45" customHeight="1">
      <c r="A104" s="78" t="s">
        <v>42</v>
      </c>
      <c r="B104" s="79" t="s">
        <v>32</v>
      </c>
      <c r="C104" s="80" t="s">
        <v>144</v>
      </c>
      <c r="D104" s="69">
        <v>250000</v>
      </c>
      <c r="E104" s="82" t="s">
        <v>15</v>
      </c>
      <c r="F104" s="83" t="str">
        <f t="shared" si="4"/>
        <v>-</v>
      </c>
    </row>
    <row r="105" spans="1:6" ht="63" customHeight="1">
      <c r="A105" s="78" t="s">
        <v>43</v>
      </c>
      <c r="B105" s="79" t="s">
        <v>32</v>
      </c>
      <c r="C105" s="80" t="s">
        <v>144</v>
      </c>
      <c r="D105" s="69">
        <v>250000</v>
      </c>
      <c r="E105" s="82" t="s">
        <v>15</v>
      </c>
      <c r="F105" s="83" t="str">
        <f t="shared" si="4"/>
        <v>-</v>
      </c>
    </row>
    <row r="106" spans="1:6" ht="23.25" customHeight="1">
      <c r="A106" s="66" t="s">
        <v>71</v>
      </c>
      <c r="B106" s="67" t="s">
        <v>32</v>
      </c>
      <c r="C106" s="68" t="s">
        <v>72</v>
      </c>
      <c r="D106" s="69">
        <v>13400</v>
      </c>
      <c r="E106" s="70" t="s">
        <v>15</v>
      </c>
      <c r="F106" s="71" t="str">
        <f aca="true" t="shared" si="5" ref="F106:F115">IF(OR(D106="-",E106&gt;=D106),"-",D106-IF(E106="-",0,E106))</f>
        <v>-</v>
      </c>
    </row>
    <row r="107" spans="1:6" ht="57" customHeight="1">
      <c r="A107" s="66" t="s">
        <v>73</v>
      </c>
      <c r="B107" s="67" t="s">
        <v>32</v>
      </c>
      <c r="C107" s="68" t="s">
        <v>74</v>
      </c>
      <c r="D107" s="69">
        <v>13400</v>
      </c>
      <c r="E107" s="70" t="s">
        <v>15</v>
      </c>
      <c r="F107" s="71" t="str">
        <f t="shared" si="5"/>
        <v>-</v>
      </c>
    </row>
    <row r="108" spans="1:6" ht="54.75" customHeight="1">
      <c r="A108" s="66" t="str">
        <f>'[1]117_2'!A64</f>
        <v>Муниципальная программа Киселевского сельского поселения "Муниципальная политика"</v>
      </c>
      <c r="B108" s="67" t="s">
        <v>32</v>
      </c>
      <c r="C108" s="80" t="s">
        <v>208</v>
      </c>
      <c r="D108" s="81">
        <v>13400</v>
      </c>
      <c r="E108" s="82" t="s">
        <v>15</v>
      </c>
      <c r="F108" s="83" t="str">
        <f t="shared" si="5"/>
        <v>-</v>
      </c>
    </row>
    <row r="109" spans="1:6" ht="78" customHeight="1">
      <c r="A109" s="66" t="str">
        <f>'[1]117_2'!A65</f>
        <v>Подпрограмма "Развитие муниципального управления и муниципальной службы в Киселевском сельском поселении"</v>
      </c>
      <c r="B109" s="67" t="s">
        <v>32</v>
      </c>
      <c r="C109" s="80" t="s">
        <v>207</v>
      </c>
      <c r="D109" s="81">
        <v>13400</v>
      </c>
      <c r="E109" s="82" t="s">
        <v>15</v>
      </c>
      <c r="F109" s="83" t="str">
        <f t="shared" si="5"/>
        <v>-</v>
      </c>
    </row>
    <row r="110" spans="1:6" ht="166.5" customHeight="1">
      <c r="A110" s="66" t="str">
        <f>'[1]117_2'!$A$70</f>
        <v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v>
      </c>
      <c r="B110" s="67" t="s">
        <v>32</v>
      </c>
      <c r="C110" s="80" t="s">
        <v>206</v>
      </c>
      <c r="D110" s="81">
        <v>13400</v>
      </c>
      <c r="E110" s="82" t="s">
        <v>15</v>
      </c>
      <c r="F110" s="83" t="str">
        <f t="shared" si="5"/>
        <v>-</v>
      </c>
    </row>
    <row r="111" spans="1:6" ht="41.25" customHeight="1">
      <c r="A111" s="78" t="s">
        <v>41</v>
      </c>
      <c r="B111" s="79" t="s">
        <v>32</v>
      </c>
      <c r="C111" s="80" t="s">
        <v>145</v>
      </c>
      <c r="D111" s="81">
        <v>13400</v>
      </c>
      <c r="E111" s="82" t="s">
        <v>15</v>
      </c>
      <c r="F111" s="83" t="str">
        <f t="shared" si="5"/>
        <v>-</v>
      </c>
    </row>
    <row r="112" spans="1:6" ht="80.25" customHeight="1">
      <c r="A112" s="78" t="s">
        <v>42</v>
      </c>
      <c r="B112" s="79" t="s">
        <v>32</v>
      </c>
      <c r="C112" s="80" t="s">
        <v>146</v>
      </c>
      <c r="D112" s="81">
        <v>13400</v>
      </c>
      <c r="E112" s="82" t="s">
        <v>15</v>
      </c>
      <c r="F112" s="83" t="str">
        <f t="shared" si="5"/>
        <v>-</v>
      </c>
    </row>
    <row r="113" spans="1:6" ht="53.25" customHeight="1">
      <c r="A113" s="78" t="s">
        <v>43</v>
      </c>
      <c r="B113" s="79" t="s">
        <v>32</v>
      </c>
      <c r="C113" s="80" t="s">
        <v>147</v>
      </c>
      <c r="D113" s="81">
        <v>13400</v>
      </c>
      <c r="E113" s="82" t="s">
        <v>15</v>
      </c>
      <c r="F113" s="83" t="str">
        <f t="shared" si="5"/>
        <v>-</v>
      </c>
    </row>
    <row r="114" spans="1:6" ht="15">
      <c r="A114" s="66" t="s">
        <v>75</v>
      </c>
      <c r="B114" s="67" t="s">
        <v>32</v>
      </c>
      <c r="C114" s="68" t="s">
        <v>76</v>
      </c>
      <c r="D114" s="69">
        <v>5738100</v>
      </c>
      <c r="E114" s="70">
        <v>111402.25</v>
      </c>
      <c r="F114" s="71">
        <f t="shared" si="5"/>
        <v>5626697.75</v>
      </c>
    </row>
    <row r="115" spans="1:6" ht="26.25" customHeight="1">
      <c r="A115" s="66" t="s">
        <v>80</v>
      </c>
      <c r="B115" s="67" t="s">
        <v>32</v>
      </c>
      <c r="C115" s="68" t="s">
        <v>81</v>
      </c>
      <c r="D115" s="69">
        <v>5738100</v>
      </c>
      <c r="E115" s="70">
        <v>111402.25</v>
      </c>
      <c r="F115" s="71">
        <f t="shared" si="5"/>
        <v>5626697.75</v>
      </c>
    </row>
    <row r="116" spans="1:6" ht="83.25" customHeight="1">
      <c r="A116" s="66" t="str">
        <f>'[1]117_2'!A195</f>
        <v>Муниципальная программа Киселевского сельского поселения « Развитие культуры»</v>
      </c>
      <c r="B116" s="67" t="s">
        <v>32</v>
      </c>
      <c r="C116" s="80" t="s">
        <v>211</v>
      </c>
      <c r="D116" s="69">
        <f aca="true" t="shared" si="6" ref="D116:F118">D119</f>
        <v>5738100</v>
      </c>
      <c r="E116" s="70">
        <f t="shared" si="6"/>
        <v>111402.25</v>
      </c>
      <c r="F116" s="71">
        <f t="shared" si="6"/>
        <v>5626697.75</v>
      </c>
    </row>
    <row r="117" spans="1:6" ht="54" customHeight="1">
      <c r="A117" s="66" t="str">
        <f>'[1]117_2'!A209</f>
        <v>Подпрограмма «Организация досуга» </v>
      </c>
      <c r="B117" s="67" t="s">
        <v>32</v>
      </c>
      <c r="C117" s="80" t="s">
        <v>210</v>
      </c>
      <c r="D117" s="69">
        <f t="shared" si="6"/>
        <v>5738100</v>
      </c>
      <c r="E117" s="70">
        <f t="shared" si="6"/>
        <v>111402.25</v>
      </c>
      <c r="F117" s="71">
        <f t="shared" si="6"/>
        <v>5626697.75</v>
      </c>
    </row>
    <row r="118" spans="1:6" ht="131.25" customHeight="1">
      <c r="A118" s="66" t="str">
        <f>'[1]117_2'!A210</f>
        <v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v>
      </c>
      <c r="B118" s="67" t="s">
        <v>32</v>
      </c>
      <c r="C118" s="80" t="s">
        <v>209</v>
      </c>
      <c r="D118" s="69">
        <f t="shared" si="6"/>
        <v>5738100</v>
      </c>
      <c r="E118" s="70">
        <f t="shared" si="6"/>
        <v>111402.25</v>
      </c>
      <c r="F118" s="71">
        <f t="shared" si="6"/>
        <v>5626697.75</v>
      </c>
    </row>
    <row r="119" spans="1:6" ht="52.5" customHeight="1">
      <c r="A119" s="78" t="s">
        <v>77</v>
      </c>
      <c r="B119" s="79" t="s">
        <v>32</v>
      </c>
      <c r="C119" s="80" t="s">
        <v>148</v>
      </c>
      <c r="D119" s="81">
        <v>5738100</v>
      </c>
      <c r="E119" s="82">
        <v>111402.25</v>
      </c>
      <c r="F119" s="83">
        <f>IF(OR(D119="-",E119&gt;=D119),"-",D119-IF(E119="-",0,E119))</f>
        <v>5626697.75</v>
      </c>
    </row>
    <row r="120" spans="1:6" ht="33" customHeight="1">
      <c r="A120" s="78" t="s">
        <v>78</v>
      </c>
      <c r="B120" s="79" t="s">
        <v>32</v>
      </c>
      <c r="C120" s="80" t="s">
        <v>149</v>
      </c>
      <c r="D120" s="81">
        <v>5738100</v>
      </c>
      <c r="E120" s="82">
        <v>111402.25</v>
      </c>
      <c r="F120" s="83">
        <f>IF(OR(D120="-",E120&gt;=D120),"-",D120-IF(E120="-",0,E120))</f>
        <v>5626697.75</v>
      </c>
    </row>
    <row r="121" spans="1:6" ht="88.5" customHeight="1">
      <c r="A121" s="78" t="s">
        <v>79</v>
      </c>
      <c r="B121" s="79" t="s">
        <v>32</v>
      </c>
      <c r="C121" s="80" t="s">
        <v>150</v>
      </c>
      <c r="D121" s="81">
        <v>5738100</v>
      </c>
      <c r="E121" s="82">
        <v>111402.25</v>
      </c>
      <c r="F121" s="83">
        <f>IF(OR(D121="-",E121&gt;=D121),"-",D121-IF(E121="-",0,E121))</f>
        <v>5626697.75</v>
      </c>
    </row>
    <row r="122" spans="1:6" ht="23.25" customHeight="1">
      <c r="A122" s="66" t="s">
        <v>82</v>
      </c>
      <c r="B122" s="67" t="s">
        <v>32</v>
      </c>
      <c r="C122" s="68" t="s">
        <v>83</v>
      </c>
      <c r="D122" s="69">
        <v>320000</v>
      </c>
      <c r="E122" s="70">
        <v>54060.94</v>
      </c>
      <c r="F122" s="71">
        <f>IF(OR(D122="-",E122&gt;=D122),"-",D122-IF(E122="-",0,E122))</f>
        <v>265939.06</v>
      </c>
    </row>
    <row r="123" spans="1:6" ht="27.75" customHeight="1">
      <c r="A123" s="66" t="s">
        <v>87</v>
      </c>
      <c r="B123" s="67" t="s">
        <v>32</v>
      </c>
      <c r="C123" s="68" t="s">
        <v>88</v>
      </c>
      <c r="D123" s="69">
        <v>290000</v>
      </c>
      <c r="E123" s="70">
        <v>24060.94</v>
      </c>
      <c r="F123" s="71">
        <f>IF(OR(D123="-",E123&gt;=D123),"-",D123-IF(E123="-",0,E123))</f>
        <v>265939.06</v>
      </c>
    </row>
    <row r="124" spans="1:6" ht="50.25" customHeight="1">
      <c r="A124" s="66" t="str">
        <f>'[1]117_2'!A228</f>
        <v>Муниципальная программа Киселевскогосельского поселения "Муниипальная политика"</v>
      </c>
      <c r="B124" s="67" t="s">
        <v>32</v>
      </c>
      <c r="C124" s="80" t="s">
        <v>214</v>
      </c>
      <c r="D124" s="69">
        <f aca="true" t="shared" si="7" ref="D124:F126">D127</f>
        <v>290000</v>
      </c>
      <c r="E124" s="70">
        <f t="shared" si="7"/>
        <v>24060.94</v>
      </c>
      <c r="F124" s="71">
        <f t="shared" si="7"/>
        <v>265939.06</v>
      </c>
    </row>
    <row r="125" spans="1:6" ht="105" customHeight="1">
      <c r="A125" s="66" t="str">
        <f>'[1]117_2'!A229</f>
        <v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v>
      </c>
      <c r="B125" s="67" t="s">
        <v>32</v>
      </c>
      <c r="C125" s="80" t="s">
        <v>213</v>
      </c>
      <c r="D125" s="69">
        <f t="shared" si="7"/>
        <v>290000</v>
      </c>
      <c r="E125" s="70">
        <f t="shared" si="7"/>
        <v>24060.94</v>
      </c>
      <c r="F125" s="71">
        <f t="shared" si="7"/>
        <v>265939.06</v>
      </c>
    </row>
    <row r="126" spans="1:6" ht="219.75" customHeight="1">
      <c r="A126" s="66" t="str">
        <f>'[1]117_2'!A230</f>
        <v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«Муниципальная политика" </v>
      </c>
      <c r="B126" s="67" t="s">
        <v>32</v>
      </c>
      <c r="C126" s="80" t="s">
        <v>212</v>
      </c>
      <c r="D126" s="69">
        <f t="shared" si="7"/>
        <v>290000</v>
      </c>
      <c r="E126" s="70">
        <f t="shared" si="7"/>
        <v>24060.94</v>
      </c>
      <c r="F126" s="71">
        <f t="shared" si="7"/>
        <v>265939.06</v>
      </c>
    </row>
    <row r="127" spans="1:6" ht="47.25" customHeight="1">
      <c r="A127" s="78" t="s">
        <v>84</v>
      </c>
      <c r="B127" s="79" t="s">
        <v>32</v>
      </c>
      <c r="C127" s="80" t="s">
        <v>151</v>
      </c>
      <c r="D127" s="81">
        <v>290000</v>
      </c>
      <c r="E127" s="82">
        <v>24060.94</v>
      </c>
      <c r="F127" s="83">
        <f aca="true" t="shared" si="8" ref="F127:F147">IF(OR(D127="-",E127&gt;=D127),"-",D127-IF(E127="-",0,E127))</f>
        <v>265939.06</v>
      </c>
    </row>
    <row r="128" spans="1:6" ht="50.25" customHeight="1">
      <c r="A128" s="78" t="s">
        <v>85</v>
      </c>
      <c r="B128" s="79" t="s">
        <v>32</v>
      </c>
      <c r="C128" s="80" t="s">
        <v>152</v>
      </c>
      <c r="D128" s="81">
        <v>290000</v>
      </c>
      <c r="E128" s="82">
        <v>24060.94</v>
      </c>
      <c r="F128" s="83">
        <f t="shared" si="8"/>
        <v>265939.06</v>
      </c>
    </row>
    <row r="129" spans="1:6" ht="45">
      <c r="A129" s="78" t="s">
        <v>86</v>
      </c>
      <c r="B129" s="79" t="s">
        <v>32</v>
      </c>
      <c r="C129" s="80" t="s">
        <v>153</v>
      </c>
      <c r="D129" s="81">
        <v>290000</v>
      </c>
      <c r="E129" s="82">
        <v>24060.94</v>
      </c>
      <c r="F129" s="83">
        <f t="shared" si="8"/>
        <v>265939.06</v>
      </c>
    </row>
    <row r="130" spans="1:6" ht="33" customHeight="1">
      <c r="A130" s="66" t="s">
        <v>89</v>
      </c>
      <c r="B130" s="67" t="s">
        <v>32</v>
      </c>
      <c r="C130" s="68" t="s">
        <v>90</v>
      </c>
      <c r="D130" s="69">
        <v>30000</v>
      </c>
      <c r="E130" s="70">
        <v>30000</v>
      </c>
      <c r="F130" s="71" t="str">
        <f t="shared" si="8"/>
        <v>-</v>
      </c>
    </row>
    <row r="131" spans="1:6" ht="60.75" customHeight="1">
      <c r="A131" s="66" t="str">
        <f>'[1]117_2'!A235</f>
        <v>Непрограммные расходы органа местного самоуправления Киселевского сельского поселения</v>
      </c>
      <c r="B131" s="79" t="s">
        <v>32</v>
      </c>
      <c r="C131" s="80" t="s">
        <v>217</v>
      </c>
      <c r="D131" s="81">
        <v>30000</v>
      </c>
      <c r="E131" s="82">
        <v>30000</v>
      </c>
      <c r="F131" s="83" t="str">
        <f t="shared" si="8"/>
        <v>-</v>
      </c>
    </row>
    <row r="132" spans="1:6" ht="27" customHeight="1">
      <c r="A132" s="66" t="str">
        <f>'[1]117_2'!A236</f>
        <v>Иные непрограммные расходы</v>
      </c>
      <c r="B132" s="79" t="s">
        <v>32</v>
      </c>
      <c r="C132" s="80" t="s">
        <v>216</v>
      </c>
      <c r="D132" s="81">
        <v>30000</v>
      </c>
      <c r="E132" s="82">
        <v>30000</v>
      </c>
      <c r="F132" s="83" t="str">
        <f t="shared" si="8"/>
        <v>-</v>
      </c>
    </row>
    <row r="133" spans="1:6" ht="144" customHeight="1">
      <c r="A133" s="66" t="str">
        <f>'[1]117_2'!A237</f>
        <v>Расходы из резервного фонда Администрации Киселевского сельского поселения по иным непрограммным расходам в рамках непрограммных расходов органов местного самоуправления Киселевского сельского поселения</v>
      </c>
      <c r="B133" s="79" t="s">
        <v>32</v>
      </c>
      <c r="C133" s="80" t="s">
        <v>215</v>
      </c>
      <c r="D133" s="81">
        <v>30000</v>
      </c>
      <c r="E133" s="82">
        <v>30000</v>
      </c>
      <c r="F133" s="83" t="str">
        <f t="shared" si="8"/>
        <v>-</v>
      </c>
    </row>
    <row r="134" spans="1:6" ht="62.25" customHeight="1">
      <c r="A134" s="78" t="s">
        <v>84</v>
      </c>
      <c r="B134" s="79" t="s">
        <v>32</v>
      </c>
      <c r="C134" s="80" t="s">
        <v>154</v>
      </c>
      <c r="D134" s="81">
        <v>30000</v>
      </c>
      <c r="E134" s="82">
        <v>30000</v>
      </c>
      <c r="F134" s="83" t="str">
        <f t="shared" si="8"/>
        <v>-</v>
      </c>
    </row>
    <row r="135" spans="1:6" ht="67.5" customHeight="1">
      <c r="A135" s="78" t="s">
        <v>85</v>
      </c>
      <c r="B135" s="79" t="s">
        <v>32</v>
      </c>
      <c r="C135" s="80" t="s">
        <v>155</v>
      </c>
      <c r="D135" s="81">
        <v>30000</v>
      </c>
      <c r="E135" s="82">
        <v>30000</v>
      </c>
      <c r="F135" s="83" t="str">
        <f t="shared" si="8"/>
        <v>-</v>
      </c>
    </row>
    <row r="136" spans="1:6" ht="74.25" customHeight="1">
      <c r="A136" s="78" t="s">
        <v>86</v>
      </c>
      <c r="B136" s="79" t="s">
        <v>32</v>
      </c>
      <c r="C136" s="80" t="s">
        <v>156</v>
      </c>
      <c r="D136" s="81">
        <v>30000</v>
      </c>
      <c r="E136" s="82">
        <v>30000</v>
      </c>
      <c r="F136" s="83" t="str">
        <f t="shared" si="8"/>
        <v>-</v>
      </c>
    </row>
    <row r="137" spans="1:6" ht="33" customHeight="1">
      <c r="A137" s="66" t="s">
        <v>91</v>
      </c>
      <c r="B137" s="67" t="s">
        <v>32</v>
      </c>
      <c r="C137" s="68" t="s">
        <v>92</v>
      </c>
      <c r="D137" s="69">
        <v>47000</v>
      </c>
      <c r="E137" s="70" t="s">
        <v>15</v>
      </c>
      <c r="F137" s="71" t="str">
        <f t="shared" si="8"/>
        <v>-</v>
      </c>
    </row>
    <row r="138" spans="1:6" ht="15">
      <c r="A138" s="66" t="s">
        <v>94</v>
      </c>
      <c r="B138" s="67" t="s">
        <v>32</v>
      </c>
      <c r="C138" s="68" t="s">
        <v>95</v>
      </c>
      <c r="D138" s="69">
        <v>47000</v>
      </c>
      <c r="E138" s="70" t="s">
        <v>15</v>
      </c>
      <c r="F138" s="71" t="str">
        <f t="shared" si="8"/>
        <v>-</v>
      </c>
    </row>
    <row r="139" spans="1:6" ht="57" customHeight="1">
      <c r="A139" s="66" t="str">
        <f>'[1]117_2'!A243</f>
        <v>Муниципальная прогрмма Киселевсого сельского поселения "Развитие физической культуры и спорта"</v>
      </c>
      <c r="B139" s="79" t="s">
        <v>32</v>
      </c>
      <c r="C139" s="80" t="s">
        <v>220</v>
      </c>
      <c r="D139" s="81">
        <v>27000</v>
      </c>
      <c r="E139" s="82" t="s">
        <v>15</v>
      </c>
      <c r="F139" s="83" t="str">
        <f t="shared" si="8"/>
        <v>-</v>
      </c>
    </row>
    <row r="140" spans="1:6" ht="87.75" customHeight="1">
      <c r="A140" s="66" t="str">
        <f>'[1]117_2'!A244</f>
        <v>Подпрограмма «Развитие массовой физической культуры и спорта Киселевского сельского поселения»</v>
      </c>
      <c r="B140" s="79" t="s">
        <v>32</v>
      </c>
      <c r="C140" s="80" t="s">
        <v>219</v>
      </c>
      <c r="D140" s="81">
        <v>27000</v>
      </c>
      <c r="E140" s="82" t="s">
        <v>15</v>
      </c>
      <c r="F140" s="83" t="str">
        <f t="shared" si="8"/>
        <v>-</v>
      </c>
    </row>
    <row r="141" spans="1:6" ht="168" customHeight="1">
      <c r="A141" s="66" t="str">
        <f>'[1]117_2'!A245</f>
        <v>Мероприятия по развитию физической культуры и спорта Киселевского сельского поселения в рамках подпрограммы «Развитие массовой физической культуры и спорта Киселевского сельского поселения» муниципальной программы Киселевского сельского поселения «Развитие физической культуры и спорта»</v>
      </c>
      <c r="B141" s="79" t="s">
        <v>32</v>
      </c>
      <c r="C141" s="80" t="s">
        <v>218</v>
      </c>
      <c r="D141" s="81">
        <v>27000</v>
      </c>
      <c r="E141" s="82" t="s">
        <v>15</v>
      </c>
      <c r="F141" s="83" t="str">
        <f t="shared" si="8"/>
        <v>-</v>
      </c>
    </row>
    <row r="142" spans="1:6" ht="126.75" customHeight="1">
      <c r="A142" s="78" t="s">
        <v>36</v>
      </c>
      <c r="B142" s="79" t="s">
        <v>32</v>
      </c>
      <c r="C142" s="80" t="s">
        <v>157</v>
      </c>
      <c r="D142" s="81">
        <v>27000</v>
      </c>
      <c r="E142" s="82" t="s">
        <v>15</v>
      </c>
      <c r="F142" s="83" t="str">
        <f t="shared" si="8"/>
        <v>-</v>
      </c>
    </row>
    <row r="143" spans="1:6" ht="49.5" customHeight="1">
      <c r="A143" s="78" t="s">
        <v>37</v>
      </c>
      <c r="B143" s="79" t="s">
        <v>32</v>
      </c>
      <c r="C143" s="80" t="s">
        <v>158</v>
      </c>
      <c r="D143" s="81">
        <v>27000</v>
      </c>
      <c r="E143" s="82" t="s">
        <v>15</v>
      </c>
      <c r="F143" s="83" t="str">
        <f t="shared" si="8"/>
        <v>-</v>
      </c>
    </row>
    <row r="144" spans="1:6" ht="96" customHeight="1">
      <c r="A144" s="78" t="s">
        <v>93</v>
      </c>
      <c r="B144" s="79" t="s">
        <v>32</v>
      </c>
      <c r="C144" s="80" t="s">
        <v>159</v>
      </c>
      <c r="D144" s="81">
        <v>27000</v>
      </c>
      <c r="E144" s="82" t="s">
        <v>15</v>
      </c>
      <c r="F144" s="83" t="str">
        <f t="shared" si="8"/>
        <v>-</v>
      </c>
    </row>
    <row r="145" spans="1:6" ht="63" customHeight="1">
      <c r="A145" s="78" t="s">
        <v>41</v>
      </c>
      <c r="B145" s="79" t="s">
        <v>32</v>
      </c>
      <c r="C145" s="80" t="s">
        <v>160</v>
      </c>
      <c r="D145" s="81">
        <v>20000</v>
      </c>
      <c r="E145" s="82" t="s">
        <v>15</v>
      </c>
      <c r="F145" s="83" t="str">
        <f t="shared" si="8"/>
        <v>-</v>
      </c>
    </row>
    <row r="146" spans="1:6" ht="60" customHeight="1">
      <c r="A146" s="78" t="s">
        <v>42</v>
      </c>
      <c r="B146" s="79" t="s">
        <v>32</v>
      </c>
      <c r="C146" s="80" t="s">
        <v>161</v>
      </c>
      <c r="D146" s="81">
        <v>20000</v>
      </c>
      <c r="E146" s="82" t="s">
        <v>15</v>
      </c>
      <c r="F146" s="83" t="str">
        <f t="shared" si="8"/>
        <v>-</v>
      </c>
    </row>
    <row r="147" spans="1:6" ht="64.5" customHeight="1" thickBot="1">
      <c r="A147" s="78" t="s">
        <v>43</v>
      </c>
      <c r="B147" s="79" t="s">
        <v>32</v>
      </c>
      <c r="C147" s="80" t="s">
        <v>162</v>
      </c>
      <c r="D147" s="81">
        <v>20000</v>
      </c>
      <c r="E147" s="82" t="s">
        <v>15</v>
      </c>
      <c r="F147" s="83" t="str">
        <f t="shared" si="8"/>
        <v>-</v>
      </c>
    </row>
    <row r="148" spans="1:6" ht="9" customHeight="1" thickBot="1">
      <c r="A148" s="84"/>
      <c r="B148" s="85"/>
      <c r="C148" s="86"/>
      <c r="D148" s="87"/>
      <c r="E148" s="85"/>
      <c r="F148" s="85"/>
    </row>
    <row r="149" spans="1:6" ht="46.5" customHeight="1" thickBot="1">
      <c r="A149" s="88" t="s">
        <v>96</v>
      </c>
      <c r="B149" s="89" t="s">
        <v>97</v>
      </c>
      <c r="C149" s="90" t="s">
        <v>33</v>
      </c>
      <c r="D149" s="91" t="s">
        <v>15</v>
      </c>
      <c r="E149" s="92">
        <v>-52056.29</v>
      </c>
      <c r="F149" s="93" t="s">
        <v>98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6:F146 E81:F89">
    <cfRule type="cellIs" priority="14" dxfId="111" operator="equal" stopIfTrue="1">
      <formula>0</formula>
    </cfRule>
  </conditionalFormatting>
  <conditionalFormatting sqref="E147:F147">
    <cfRule type="cellIs" priority="13" dxfId="111" operator="equal" stopIfTrue="1">
      <formula>0</formula>
    </cfRule>
  </conditionalFormatting>
  <conditionalFormatting sqref="E149:F149">
    <cfRule type="cellIs" priority="12" dxfId="111" operator="equal" stopIfTrue="1">
      <formula>0</formula>
    </cfRule>
  </conditionalFormatting>
  <conditionalFormatting sqref="E13:F13">
    <cfRule type="cellIs" priority="123" dxfId="111" operator="equal" stopIfTrue="1">
      <formula>0</formula>
    </cfRule>
  </conditionalFormatting>
  <conditionalFormatting sqref="E15:F15">
    <cfRule type="cellIs" priority="122" dxfId="111" operator="equal" stopIfTrue="1">
      <formula>0</formula>
    </cfRule>
  </conditionalFormatting>
  <conditionalFormatting sqref="E16:F16">
    <cfRule type="cellIs" priority="108" dxfId="111" operator="equal" stopIfTrue="1">
      <formula>0</formula>
    </cfRule>
  </conditionalFormatting>
  <conditionalFormatting sqref="E19:F19">
    <cfRule type="cellIs" priority="107" dxfId="111" operator="equal" stopIfTrue="1">
      <formula>0</formula>
    </cfRule>
  </conditionalFormatting>
  <conditionalFormatting sqref="E20:F20">
    <cfRule type="cellIs" priority="106" dxfId="111" operator="equal" stopIfTrue="1">
      <formula>0</formula>
    </cfRule>
  </conditionalFormatting>
  <conditionalFormatting sqref="E21:F21">
    <cfRule type="cellIs" priority="105" dxfId="111" operator="equal" stopIfTrue="1">
      <formula>0</formula>
    </cfRule>
  </conditionalFormatting>
  <conditionalFormatting sqref="E22:F22">
    <cfRule type="cellIs" priority="104" dxfId="111" operator="equal" stopIfTrue="1">
      <formula>0</formula>
    </cfRule>
  </conditionalFormatting>
  <conditionalFormatting sqref="E23:F23">
    <cfRule type="cellIs" priority="103" dxfId="111" operator="equal" stopIfTrue="1">
      <formula>0</formula>
    </cfRule>
  </conditionalFormatting>
  <conditionalFormatting sqref="E24:F24">
    <cfRule type="cellIs" priority="102" dxfId="111" operator="equal" stopIfTrue="1">
      <formula>0</formula>
    </cfRule>
  </conditionalFormatting>
  <conditionalFormatting sqref="E25:F25">
    <cfRule type="cellIs" priority="101" dxfId="111" operator="equal" stopIfTrue="1">
      <formula>0</formula>
    </cfRule>
  </conditionalFormatting>
  <conditionalFormatting sqref="E26:F26">
    <cfRule type="cellIs" priority="100" dxfId="111" operator="equal" stopIfTrue="1">
      <formula>0</formula>
    </cfRule>
  </conditionalFormatting>
  <conditionalFormatting sqref="E27:F30">
    <cfRule type="cellIs" priority="99" dxfId="111" operator="equal" stopIfTrue="1">
      <formula>0</formula>
    </cfRule>
  </conditionalFormatting>
  <conditionalFormatting sqref="E31:F31">
    <cfRule type="cellIs" priority="98" dxfId="111" operator="equal" stopIfTrue="1">
      <formula>0</formula>
    </cfRule>
  </conditionalFormatting>
  <conditionalFormatting sqref="E32:F32">
    <cfRule type="cellIs" priority="97" dxfId="111" operator="equal" stopIfTrue="1">
      <formula>0</formula>
    </cfRule>
  </conditionalFormatting>
  <conditionalFormatting sqref="E33:F33">
    <cfRule type="cellIs" priority="96" dxfId="111" operator="equal" stopIfTrue="1">
      <formula>0</formula>
    </cfRule>
  </conditionalFormatting>
  <conditionalFormatting sqref="E36:F36">
    <cfRule type="cellIs" priority="95" dxfId="111" operator="equal" stopIfTrue="1">
      <formula>0</formula>
    </cfRule>
  </conditionalFormatting>
  <conditionalFormatting sqref="E37:F37">
    <cfRule type="cellIs" priority="94" dxfId="111" operator="equal" stopIfTrue="1">
      <formula>0</formula>
    </cfRule>
  </conditionalFormatting>
  <conditionalFormatting sqref="E38:F45">
    <cfRule type="cellIs" priority="93" dxfId="111" operator="equal" stopIfTrue="1">
      <formula>0</formula>
    </cfRule>
  </conditionalFormatting>
  <conditionalFormatting sqref="E46:F46">
    <cfRule type="cellIs" priority="92" dxfId="111" operator="equal" stopIfTrue="1">
      <formula>0</formula>
    </cfRule>
  </conditionalFormatting>
  <conditionalFormatting sqref="E47:F47">
    <cfRule type="cellIs" priority="91" dxfId="111" operator="equal" stopIfTrue="1">
      <formula>0</formula>
    </cfRule>
  </conditionalFormatting>
  <conditionalFormatting sqref="E48:F48">
    <cfRule type="cellIs" priority="90" dxfId="111" operator="equal" stopIfTrue="1">
      <formula>0</formula>
    </cfRule>
  </conditionalFormatting>
  <conditionalFormatting sqref="E52:F52">
    <cfRule type="cellIs" priority="89" dxfId="111" operator="equal" stopIfTrue="1">
      <formula>0</formula>
    </cfRule>
  </conditionalFormatting>
  <conditionalFormatting sqref="E53:F53">
    <cfRule type="cellIs" priority="88" dxfId="111" operator="equal" stopIfTrue="1">
      <formula>0</formula>
    </cfRule>
  </conditionalFormatting>
  <conditionalFormatting sqref="E54:F54">
    <cfRule type="cellIs" priority="83" dxfId="111" operator="equal" stopIfTrue="1">
      <formula>0</formula>
    </cfRule>
  </conditionalFormatting>
  <conditionalFormatting sqref="E59:F59">
    <cfRule type="cellIs" priority="81" dxfId="111" operator="equal" stopIfTrue="1">
      <formula>0</formula>
    </cfRule>
  </conditionalFormatting>
  <conditionalFormatting sqref="E60:F60">
    <cfRule type="cellIs" priority="80" dxfId="111" operator="equal" stopIfTrue="1">
      <formula>0</formula>
    </cfRule>
  </conditionalFormatting>
  <conditionalFormatting sqref="E61:F61">
    <cfRule type="cellIs" priority="79" dxfId="111" operator="equal" stopIfTrue="1">
      <formula>0</formula>
    </cfRule>
  </conditionalFormatting>
  <conditionalFormatting sqref="E62:F62">
    <cfRule type="cellIs" priority="78" dxfId="111" operator="equal" stopIfTrue="1">
      <formula>0</formula>
    </cfRule>
  </conditionalFormatting>
  <conditionalFormatting sqref="E63:F65">
    <cfRule type="cellIs" priority="74" dxfId="111" operator="equal" stopIfTrue="1">
      <formula>0</formula>
    </cfRule>
  </conditionalFormatting>
  <conditionalFormatting sqref="E66:F66">
    <cfRule type="cellIs" priority="73" dxfId="111" operator="equal" stopIfTrue="1">
      <formula>0</formula>
    </cfRule>
  </conditionalFormatting>
  <conditionalFormatting sqref="E67:F67">
    <cfRule type="cellIs" priority="72" dxfId="111" operator="equal" stopIfTrue="1">
      <formula>0</formula>
    </cfRule>
  </conditionalFormatting>
  <conditionalFormatting sqref="E68:F73">
    <cfRule type="cellIs" priority="71" dxfId="111" operator="equal" stopIfTrue="1">
      <formula>0</formula>
    </cfRule>
  </conditionalFormatting>
  <conditionalFormatting sqref="E78:F78">
    <cfRule type="cellIs" priority="66" dxfId="111" operator="equal" stopIfTrue="1">
      <formula>0</formula>
    </cfRule>
  </conditionalFormatting>
  <conditionalFormatting sqref="E79:F79">
    <cfRule type="cellIs" priority="65" dxfId="111" operator="equal" stopIfTrue="1">
      <formula>0</formula>
    </cfRule>
  </conditionalFormatting>
  <conditionalFormatting sqref="E80:F80">
    <cfRule type="cellIs" priority="64" dxfId="111" operator="equal" stopIfTrue="1">
      <formula>0</formula>
    </cfRule>
  </conditionalFormatting>
  <conditionalFormatting sqref="E90:F90">
    <cfRule type="cellIs" priority="62" dxfId="111" operator="equal" stopIfTrue="1">
      <formula>0</formula>
    </cfRule>
  </conditionalFormatting>
  <conditionalFormatting sqref="E91:F93">
    <cfRule type="cellIs" priority="58" dxfId="111" operator="equal" stopIfTrue="1">
      <formula>0</formula>
    </cfRule>
  </conditionalFormatting>
  <conditionalFormatting sqref="E95:F95">
    <cfRule type="cellIs" priority="57" dxfId="111" operator="equal" stopIfTrue="1">
      <formula>0</formula>
    </cfRule>
  </conditionalFormatting>
  <conditionalFormatting sqref="E96:F96">
    <cfRule type="cellIs" priority="56" dxfId="111" operator="equal" stopIfTrue="1">
      <formula>0</formula>
    </cfRule>
  </conditionalFormatting>
  <conditionalFormatting sqref="E97:F97">
    <cfRule type="cellIs" priority="55" dxfId="111" operator="equal" stopIfTrue="1">
      <formula>0</formula>
    </cfRule>
  </conditionalFormatting>
  <conditionalFormatting sqref="E106:F106">
    <cfRule type="cellIs" priority="54" dxfId="111" operator="equal" stopIfTrue="1">
      <formula>0</formula>
    </cfRule>
  </conditionalFormatting>
  <conditionalFormatting sqref="E107:F107">
    <cfRule type="cellIs" priority="50" dxfId="111" operator="equal" stopIfTrue="1">
      <formula>0</formula>
    </cfRule>
  </conditionalFormatting>
  <conditionalFormatting sqref="E111:F111">
    <cfRule type="cellIs" priority="49" dxfId="111" operator="equal" stopIfTrue="1">
      <formula>0</formula>
    </cfRule>
  </conditionalFormatting>
  <conditionalFormatting sqref="E112:F112">
    <cfRule type="cellIs" priority="48" dxfId="111" operator="equal" stopIfTrue="1">
      <formula>0</formula>
    </cfRule>
  </conditionalFormatting>
  <conditionalFormatting sqref="E113:F113">
    <cfRule type="cellIs" priority="47" dxfId="111" operator="equal" stopIfTrue="1">
      <formula>0</formula>
    </cfRule>
  </conditionalFormatting>
  <conditionalFormatting sqref="E114:F114">
    <cfRule type="cellIs" priority="46" dxfId="111" operator="equal" stopIfTrue="1">
      <formula>0</formula>
    </cfRule>
  </conditionalFormatting>
  <conditionalFormatting sqref="E115:F118">
    <cfRule type="cellIs" priority="42" dxfId="111" operator="equal" stopIfTrue="1">
      <formula>0</formula>
    </cfRule>
  </conditionalFormatting>
  <conditionalFormatting sqref="E119:F119">
    <cfRule type="cellIs" priority="41" dxfId="111" operator="equal" stopIfTrue="1">
      <formula>0</formula>
    </cfRule>
  </conditionalFormatting>
  <conditionalFormatting sqref="E120:F120">
    <cfRule type="cellIs" priority="40" dxfId="111" operator="equal" stopIfTrue="1">
      <formula>0</formula>
    </cfRule>
  </conditionalFormatting>
  <conditionalFormatting sqref="E121:F121">
    <cfRule type="cellIs" priority="39" dxfId="111" operator="equal" stopIfTrue="1">
      <formula>0</formula>
    </cfRule>
  </conditionalFormatting>
  <conditionalFormatting sqref="E122:F122">
    <cfRule type="cellIs" priority="38" dxfId="111" operator="equal" stopIfTrue="1">
      <formula>0</formula>
    </cfRule>
  </conditionalFormatting>
  <conditionalFormatting sqref="E123:F126">
    <cfRule type="cellIs" priority="34" dxfId="111" operator="equal" stopIfTrue="1">
      <formula>0</formula>
    </cfRule>
  </conditionalFormatting>
  <conditionalFormatting sqref="E127:F127">
    <cfRule type="cellIs" priority="33" dxfId="111" operator="equal" stopIfTrue="1">
      <formula>0</formula>
    </cfRule>
  </conditionalFormatting>
  <conditionalFormatting sqref="E128:F128">
    <cfRule type="cellIs" priority="32" dxfId="111" operator="equal" stopIfTrue="1">
      <formula>0</formula>
    </cfRule>
  </conditionalFormatting>
  <conditionalFormatting sqref="E129:F129">
    <cfRule type="cellIs" priority="31" dxfId="111" operator="equal" stopIfTrue="1">
      <formula>0</formula>
    </cfRule>
  </conditionalFormatting>
  <conditionalFormatting sqref="E130:F130">
    <cfRule type="cellIs" priority="30" dxfId="111" operator="equal" stopIfTrue="1">
      <formula>0</formula>
    </cfRule>
  </conditionalFormatting>
  <conditionalFormatting sqref="E134:F134">
    <cfRule type="cellIs" priority="29" dxfId="111" operator="equal" stopIfTrue="1">
      <formula>0</formula>
    </cfRule>
  </conditionalFormatting>
  <conditionalFormatting sqref="E135:F135">
    <cfRule type="cellIs" priority="28" dxfId="111" operator="equal" stopIfTrue="1">
      <formula>0</formula>
    </cfRule>
  </conditionalFormatting>
  <conditionalFormatting sqref="E136:F136">
    <cfRule type="cellIs" priority="27" dxfId="111" operator="equal" stopIfTrue="1">
      <formula>0</formula>
    </cfRule>
  </conditionalFormatting>
  <conditionalFormatting sqref="E137:F137">
    <cfRule type="cellIs" priority="26" dxfId="111" operator="equal" stopIfTrue="1">
      <formula>0</formula>
    </cfRule>
  </conditionalFormatting>
  <conditionalFormatting sqref="E138:F138">
    <cfRule type="cellIs" priority="19" dxfId="111" operator="equal" stopIfTrue="1">
      <formula>0</formula>
    </cfRule>
  </conditionalFormatting>
  <conditionalFormatting sqref="E142:F142">
    <cfRule type="cellIs" priority="18" dxfId="111" operator="equal" stopIfTrue="1">
      <formula>0</formula>
    </cfRule>
  </conditionalFormatting>
  <conditionalFormatting sqref="E143:F143">
    <cfRule type="cellIs" priority="17" dxfId="111" operator="equal" stopIfTrue="1">
      <formula>0</formula>
    </cfRule>
  </conditionalFormatting>
  <conditionalFormatting sqref="E144:F144">
    <cfRule type="cellIs" priority="16" dxfId="111" operator="equal" stopIfTrue="1">
      <formula>0</formula>
    </cfRule>
  </conditionalFormatting>
  <conditionalFormatting sqref="E145:F145">
    <cfRule type="cellIs" priority="15" dxfId="111" operator="equal" stopIfTrue="1">
      <formula>0</formula>
    </cfRule>
  </conditionalFormatting>
  <conditionalFormatting sqref="E99:F101 E103:F105">
    <cfRule type="cellIs" priority="11" dxfId="111" operator="equal" stopIfTrue="1">
      <formula>0</formula>
    </cfRule>
  </conditionalFormatting>
  <conditionalFormatting sqref="E49:F51">
    <cfRule type="cellIs" priority="10" dxfId="111" operator="equal" stopIfTrue="1">
      <formula>0</formula>
    </cfRule>
  </conditionalFormatting>
  <conditionalFormatting sqref="E34:F35">
    <cfRule type="cellIs" priority="9" dxfId="111" operator="equal" stopIfTrue="1">
      <formula>0</formula>
    </cfRule>
  </conditionalFormatting>
  <conditionalFormatting sqref="E55:F58">
    <cfRule type="cellIs" priority="8" dxfId="111" operator="equal" stopIfTrue="1">
      <formula>0</formula>
    </cfRule>
  </conditionalFormatting>
  <conditionalFormatting sqref="E77:F77">
    <cfRule type="cellIs" priority="7" dxfId="111" operator="equal" stopIfTrue="1">
      <formula>0</formula>
    </cfRule>
  </conditionalFormatting>
  <conditionalFormatting sqref="E94:F94">
    <cfRule type="cellIs" priority="6" dxfId="111" operator="equal" stopIfTrue="1">
      <formula>0</formula>
    </cfRule>
  </conditionalFormatting>
  <conditionalFormatting sqref="E98:F98">
    <cfRule type="cellIs" priority="5" dxfId="111" operator="equal" stopIfTrue="1">
      <formula>0</formula>
    </cfRule>
  </conditionalFormatting>
  <conditionalFormatting sqref="E102:F102">
    <cfRule type="cellIs" priority="4" dxfId="111" operator="equal" stopIfTrue="1">
      <formula>0</formula>
    </cfRule>
  </conditionalFormatting>
  <conditionalFormatting sqref="E108:F110">
    <cfRule type="cellIs" priority="3" dxfId="111" operator="equal" stopIfTrue="1">
      <formula>0</formula>
    </cfRule>
  </conditionalFormatting>
  <conditionalFormatting sqref="E131:F133">
    <cfRule type="cellIs" priority="2" dxfId="111" operator="equal" stopIfTrue="1">
      <formula>0</formula>
    </cfRule>
  </conditionalFormatting>
  <conditionalFormatting sqref="E139:F141">
    <cfRule type="cellIs" priority="1" dxfId="11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F39"/>
  <sheetViews>
    <sheetView tabSelected="1" view="pageBreakPreview" zoomScaleSheetLayoutView="100" zoomScalePageLayoutView="0" workbookViewId="0" topLeftCell="C19">
      <selection activeCell="BG34" sqref="BG34"/>
    </sheetView>
  </sheetViews>
  <sheetFormatPr defaultColWidth="0.875" defaultRowHeight="12.75"/>
  <cols>
    <col min="1" max="2" width="0.875" style="30" hidden="1" customWidth="1"/>
    <col min="3" max="27" width="0.875" style="30" customWidth="1"/>
    <col min="28" max="28" width="5.875" style="30" customWidth="1"/>
    <col min="29" max="50" width="0.875" style="30" customWidth="1"/>
    <col min="51" max="51" width="8.50390625" style="30" customWidth="1"/>
    <col min="52" max="90" width="0.875" style="30" customWidth="1"/>
    <col min="91" max="91" width="0.6171875" style="30" customWidth="1"/>
    <col min="92" max="92" width="0.37109375" style="30" hidden="1" customWidth="1"/>
    <col min="93" max="100" width="0.875" style="30" customWidth="1"/>
    <col min="101" max="101" width="0.6171875" style="30" customWidth="1"/>
    <col min="102" max="102" width="0.875" style="30" hidden="1" customWidth="1"/>
    <col min="103" max="16384" width="0.875" style="30" customWidth="1"/>
  </cols>
  <sheetData>
    <row r="1" ht="11.25">
      <c r="DF1" s="31" t="s">
        <v>274</v>
      </c>
    </row>
    <row r="2" spans="1:110" s="32" customFormat="1" ht="25.5" customHeight="1">
      <c r="A2" s="212" t="s">
        <v>275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</row>
    <row r="3" spans="1:110" ht="59.25" customHeight="1">
      <c r="A3" s="213" t="s">
        <v>276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4" t="s">
        <v>277</v>
      </c>
      <c r="AD3" s="213"/>
      <c r="AE3" s="213"/>
      <c r="AF3" s="213"/>
      <c r="AG3" s="213"/>
      <c r="AH3" s="213"/>
      <c r="AI3" s="213" t="s">
        <v>278</v>
      </c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 t="s">
        <v>279</v>
      </c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 t="s">
        <v>6</v>
      </c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 t="s">
        <v>8</v>
      </c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</row>
    <row r="4" spans="1:110" s="33" customFormat="1" ht="12" customHeight="1" thickBot="1">
      <c r="A4" s="215">
        <v>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6">
        <v>2</v>
      </c>
      <c r="AD4" s="217"/>
      <c r="AE4" s="217"/>
      <c r="AF4" s="217"/>
      <c r="AG4" s="217"/>
      <c r="AH4" s="217"/>
      <c r="AI4" s="217">
        <v>3</v>
      </c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>
        <v>4</v>
      </c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>
        <v>5</v>
      </c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>
        <v>6</v>
      </c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</row>
    <row r="5" spans="1:110" ht="22.5" customHeight="1">
      <c r="A5" s="200" t="s">
        <v>99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2"/>
      <c r="AC5" s="203" t="s">
        <v>100</v>
      </c>
      <c r="AD5" s="204"/>
      <c r="AE5" s="204"/>
      <c r="AF5" s="204"/>
      <c r="AG5" s="204"/>
      <c r="AH5" s="204"/>
      <c r="AI5" s="204" t="s">
        <v>280</v>
      </c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5" t="str">
        <f>AZ15</f>
        <v>-</v>
      </c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6">
        <f>BW15</f>
        <v>52056.28999999998</v>
      </c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8"/>
      <c r="CO5" s="205" t="s">
        <v>15</v>
      </c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</row>
    <row r="6" spans="1:110" ht="12" customHeight="1">
      <c r="A6" s="166" t="s">
        <v>16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8"/>
      <c r="AC6" s="169" t="s">
        <v>102</v>
      </c>
      <c r="AD6" s="169"/>
      <c r="AE6" s="169"/>
      <c r="AF6" s="169"/>
      <c r="AG6" s="169"/>
      <c r="AH6" s="170"/>
      <c r="AI6" s="172" t="s">
        <v>280</v>
      </c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70"/>
      <c r="AZ6" s="174" t="s">
        <v>281</v>
      </c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6"/>
      <c r="BW6" s="174" t="s">
        <v>281</v>
      </c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6"/>
      <c r="CO6" s="174" t="s">
        <v>281</v>
      </c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6"/>
    </row>
    <row r="7" spans="1:110" ht="22.5" customHeight="1">
      <c r="A7" s="209" t="s">
        <v>101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1"/>
      <c r="AC7" s="119"/>
      <c r="AD7" s="119"/>
      <c r="AE7" s="119"/>
      <c r="AF7" s="119"/>
      <c r="AG7" s="119"/>
      <c r="AH7" s="171"/>
      <c r="AI7" s="173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71"/>
      <c r="AZ7" s="177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78"/>
      <c r="BW7" s="177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78"/>
      <c r="CO7" s="177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78"/>
    </row>
    <row r="8" spans="1:110" ht="12" customHeight="1">
      <c r="A8" s="190" t="s">
        <v>282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2"/>
      <c r="AC8" s="172" t="s">
        <v>15</v>
      </c>
      <c r="AD8" s="169"/>
      <c r="AE8" s="169"/>
      <c r="AF8" s="169"/>
      <c r="AG8" s="169"/>
      <c r="AH8" s="170"/>
      <c r="AI8" s="172" t="s">
        <v>15</v>
      </c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70"/>
      <c r="AZ8" s="174" t="s">
        <v>281</v>
      </c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6"/>
      <c r="BW8" s="174" t="s">
        <v>281</v>
      </c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6"/>
      <c r="CO8" s="174" t="s">
        <v>281</v>
      </c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9"/>
    </row>
    <row r="9" spans="1:110" ht="12" customHeight="1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3"/>
      <c r="AC9" s="193"/>
      <c r="AD9" s="194"/>
      <c r="AE9" s="194"/>
      <c r="AF9" s="194"/>
      <c r="AG9" s="194"/>
      <c r="AH9" s="195"/>
      <c r="AI9" s="173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71"/>
      <c r="AZ9" s="177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78"/>
      <c r="BW9" s="177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78"/>
      <c r="CO9" s="177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80"/>
    </row>
    <row r="10" spans="1:110" ht="12" customHeight="1">
      <c r="A10" s="190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2"/>
      <c r="AC10" s="173"/>
      <c r="AD10" s="119"/>
      <c r="AE10" s="119"/>
      <c r="AF10" s="119"/>
      <c r="AG10" s="119"/>
      <c r="AH10" s="171"/>
      <c r="AI10" s="172" t="s">
        <v>15</v>
      </c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70"/>
      <c r="AZ10" s="174" t="s">
        <v>281</v>
      </c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6"/>
      <c r="BW10" s="174" t="s">
        <v>281</v>
      </c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6"/>
      <c r="CO10" s="174" t="s">
        <v>281</v>
      </c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9"/>
    </row>
    <row r="11" spans="1:110" ht="22.5" customHeight="1">
      <c r="A11" s="196" t="s">
        <v>103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8"/>
      <c r="AC11" s="153" t="s">
        <v>104</v>
      </c>
      <c r="AD11" s="154"/>
      <c r="AE11" s="154"/>
      <c r="AF11" s="154"/>
      <c r="AG11" s="154"/>
      <c r="AH11" s="154"/>
      <c r="AI11" s="154" t="s">
        <v>280</v>
      </c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87" t="s">
        <v>281</v>
      </c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99"/>
      <c r="BW11" s="187" t="s">
        <v>281</v>
      </c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99"/>
      <c r="CO11" s="187" t="s">
        <v>281</v>
      </c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9"/>
    </row>
    <row r="12" spans="1:110" ht="12" customHeight="1">
      <c r="A12" s="166" t="s">
        <v>282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8"/>
      <c r="AC12" s="169"/>
      <c r="AD12" s="169"/>
      <c r="AE12" s="169"/>
      <c r="AF12" s="169"/>
      <c r="AG12" s="169"/>
      <c r="AH12" s="170"/>
      <c r="AI12" s="172" t="s">
        <v>15</v>
      </c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70"/>
      <c r="AZ12" s="174" t="s">
        <v>281</v>
      </c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6"/>
      <c r="BW12" s="174" t="s">
        <v>281</v>
      </c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6"/>
      <c r="CO12" s="174" t="s">
        <v>281</v>
      </c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9"/>
    </row>
    <row r="13" spans="1:110" ht="15" customHeight="1">
      <c r="A13" s="181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3"/>
      <c r="AC13" s="119"/>
      <c r="AD13" s="119"/>
      <c r="AE13" s="119"/>
      <c r="AF13" s="119"/>
      <c r="AG13" s="119"/>
      <c r="AH13" s="171"/>
      <c r="AI13" s="173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71"/>
      <c r="AZ13" s="177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78"/>
      <c r="BW13" s="177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78"/>
      <c r="CO13" s="177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80"/>
    </row>
    <row r="14" spans="1:110" ht="15" customHeight="1">
      <c r="A14" s="184" t="s">
        <v>105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6"/>
      <c r="AC14" s="153" t="s">
        <v>106</v>
      </c>
      <c r="AD14" s="154"/>
      <c r="AE14" s="154"/>
      <c r="AF14" s="154"/>
      <c r="AG14" s="154"/>
      <c r="AH14" s="154"/>
      <c r="AI14" s="155" t="s">
        <v>283</v>
      </c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3"/>
      <c r="AZ14" s="134" t="str">
        <f>AZ15</f>
        <v>-</v>
      </c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57">
        <f>BW15</f>
        <v>52056.28999999998</v>
      </c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9"/>
      <c r="CO14" s="187" t="s">
        <v>281</v>
      </c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9"/>
    </row>
    <row r="15" spans="1:110" ht="15" customHeight="1">
      <c r="A15" s="34" t="s">
        <v>105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6"/>
      <c r="AC15" s="153" t="s">
        <v>106</v>
      </c>
      <c r="AD15" s="154"/>
      <c r="AE15" s="154"/>
      <c r="AF15" s="154"/>
      <c r="AG15" s="154"/>
      <c r="AH15" s="154"/>
      <c r="AI15" s="155" t="s">
        <v>284</v>
      </c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3"/>
      <c r="AZ15" s="134" t="s">
        <v>15</v>
      </c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57">
        <f>BW21+BW19</f>
        <v>52056.28999999998</v>
      </c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9"/>
      <c r="CO15" s="134" t="s">
        <v>15</v>
      </c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</row>
    <row r="16" spans="1:110" ht="23.25" customHeight="1">
      <c r="A16" s="126" t="s">
        <v>285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8"/>
      <c r="AC16" s="153" t="s">
        <v>107</v>
      </c>
      <c r="AD16" s="154"/>
      <c r="AE16" s="154"/>
      <c r="AF16" s="154"/>
      <c r="AG16" s="154"/>
      <c r="AH16" s="154"/>
      <c r="AI16" s="155" t="s">
        <v>286</v>
      </c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3"/>
      <c r="AZ16" s="160">
        <f>AZ17</f>
        <v>-16040100</v>
      </c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2"/>
      <c r="BW16" s="147">
        <f>BW17</f>
        <v>-342503.57</v>
      </c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9"/>
      <c r="CO16" s="135" t="s">
        <v>15</v>
      </c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63"/>
    </row>
    <row r="17" spans="1:110" ht="29.25" customHeight="1" thickBot="1">
      <c r="A17" s="126" t="s">
        <v>287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8"/>
      <c r="AC17" s="129" t="s">
        <v>107</v>
      </c>
      <c r="AD17" s="130"/>
      <c r="AE17" s="130"/>
      <c r="AF17" s="130"/>
      <c r="AG17" s="130"/>
      <c r="AH17" s="130"/>
      <c r="AI17" s="164" t="s">
        <v>288</v>
      </c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29"/>
      <c r="AZ17" s="134">
        <f>AZ18</f>
        <v>-16040100</v>
      </c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47">
        <f>BW18</f>
        <v>-342503.57</v>
      </c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9"/>
      <c r="CO17" s="139" t="s">
        <v>289</v>
      </c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40"/>
    </row>
    <row r="18" spans="1:110" ht="27" customHeight="1" thickBot="1">
      <c r="A18" s="126" t="s">
        <v>290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8"/>
      <c r="AC18" s="129" t="s">
        <v>107</v>
      </c>
      <c r="AD18" s="130"/>
      <c r="AE18" s="130"/>
      <c r="AF18" s="130"/>
      <c r="AG18" s="130"/>
      <c r="AH18" s="130"/>
      <c r="AI18" s="131" t="s">
        <v>291</v>
      </c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3"/>
      <c r="AZ18" s="134">
        <f>AZ19</f>
        <v>-16040100</v>
      </c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47">
        <f>BW19</f>
        <v>-342503.57</v>
      </c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9"/>
      <c r="CO18" s="139" t="s">
        <v>289</v>
      </c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40"/>
    </row>
    <row r="19" spans="1:110" ht="33.75" customHeight="1" thickBot="1">
      <c r="A19" s="126" t="s">
        <v>292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8"/>
      <c r="AC19" s="129" t="s">
        <v>107</v>
      </c>
      <c r="AD19" s="130"/>
      <c r="AE19" s="130"/>
      <c r="AF19" s="130"/>
      <c r="AG19" s="130"/>
      <c r="AH19" s="130"/>
      <c r="AI19" s="131" t="s">
        <v>293</v>
      </c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3"/>
      <c r="AZ19" s="134">
        <v>-16040100</v>
      </c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50">
        <v>-342503.57</v>
      </c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2"/>
      <c r="CO19" s="139" t="s">
        <v>289</v>
      </c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40"/>
    </row>
    <row r="20" spans="1:110" ht="24" customHeight="1" thickBot="1">
      <c r="A20" s="126" t="s">
        <v>294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8"/>
      <c r="AC20" s="129" t="s">
        <v>108</v>
      </c>
      <c r="AD20" s="130"/>
      <c r="AE20" s="130"/>
      <c r="AF20" s="130"/>
      <c r="AG20" s="130"/>
      <c r="AH20" s="130"/>
      <c r="AI20" s="131" t="s">
        <v>295</v>
      </c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3"/>
      <c r="AZ20" s="134">
        <f>AZ21</f>
        <v>16040100</v>
      </c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6">
        <f>BW21</f>
        <v>394559.86</v>
      </c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8"/>
      <c r="CO20" s="139" t="s">
        <v>289</v>
      </c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40"/>
    </row>
    <row r="21" spans="1:110" ht="27" customHeight="1" thickBot="1">
      <c r="A21" s="126" t="s">
        <v>296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8"/>
      <c r="AC21" s="129" t="s">
        <v>108</v>
      </c>
      <c r="AD21" s="130"/>
      <c r="AE21" s="130"/>
      <c r="AF21" s="130"/>
      <c r="AG21" s="130"/>
      <c r="AH21" s="130"/>
      <c r="AI21" s="131" t="s">
        <v>297</v>
      </c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3"/>
      <c r="AZ21" s="134">
        <f>AZ22</f>
        <v>16040100</v>
      </c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6">
        <f>BW22</f>
        <v>394559.86</v>
      </c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8"/>
      <c r="CO21" s="139" t="s">
        <v>289</v>
      </c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40"/>
    </row>
    <row r="22" spans="1:110" ht="32.25" customHeight="1" thickBot="1">
      <c r="A22" s="126" t="s">
        <v>298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8"/>
      <c r="AC22" s="129" t="s">
        <v>108</v>
      </c>
      <c r="AD22" s="130"/>
      <c r="AE22" s="130"/>
      <c r="AF22" s="130"/>
      <c r="AG22" s="130"/>
      <c r="AH22" s="130"/>
      <c r="AI22" s="131" t="s">
        <v>299</v>
      </c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3"/>
      <c r="AZ22" s="134">
        <f>AZ23</f>
        <v>16040100</v>
      </c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6">
        <f>BW23</f>
        <v>394559.86</v>
      </c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8"/>
      <c r="CO22" s="139" t="s">
        <v>289</v>
      </c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40"/>
    </row>
    <row r="23" spans="1:110" ht="37.5" customHeight="1" thickBot="1">
      <c r="A23" s="141" t="s">
        <v>300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3"/>
      <c r="AC23" s="129" t="s">
        <v>108</v>
      </c>
      <c r="AD23" s="130"/>
      <c r="AE23" s="130"/>
      <c r="AF23" s="130"/>
      <c r="AG23" s="130"/>
      <c r="AH23" s="130"/>
      <c r="AI23" s="131" t="s">
        <v>301</v>
      </c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3"/>
      <c r="AZ23" s="134">
        <v>16040100</v>
      </c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44">
        <v>394559.86</v>
      </c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6"/>
      <c r="CO23" s="139" t="s">
        <v>289</v>
      </c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40"/>
    </row>
    <row r="24" spans="30:33" ht="32.25" customHeight="1">
      <c r="AD24" s="37"/>
      <c r="AE24" s="37"/>
      <c r="AF24" s="37"/>
      <c r="AG24" s="37"/>
    </row>
    <row r="25" spans="1:78" s="38" customFormat="1" ht="12.75" customHeight="1">
      <c r="A25" s="38" t="s">
        <v>302</v>
      </c>
      <c r="B25" s="39" t="s">
        <v>303</v>
      </c>
      <c r="C25" s="39"/>
      <c r="D25" s="116" t="s">
        <v>335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40"/>
      <c r="AZ25" s="40"/>
      <c r="BA25" s="40"/>
      <c r="BB25" s="123" t="s">
        <v>304</v>
      </c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</row>
    <row r="26" spans="14:78" s="38" customFormat="1" ht="9.75">
      <c r="N26" s="41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41"/>
      <c r="AH26" s="41"/>
      <c r="AI26" s="41"/>
      <c r="AJ26" s="41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</row>
    <row r="27" spans="19:97" s="38" customFormat="1" ht="9.75">
      <c r="S27" s="42"/>
      <c r="T27" s="42"/>
      <c r="U27" s="42"/>
      <c r="V27" s="42"/>
      <c r="W27" s="42"/>
      <c r="X27" s="42"/>
      <c r="Y27" s="42"/>
      <c r="AR27" s="42"/>
      <c r="AS27" s="42"/>
      <c r="AT27" s="42"/>
      <c r="AU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</row>
    <row r="28" s="38" customFormat="1" ht="9.75"/>
    <row r="29" spans="1:78" s="44" customFormat="1" ht="12.75" customHeight="1">
      <c r="A29" s="41"/>
      <c r="B29" s="41" t="s">
        <v>305</v>
      </c>
      <c r="C29" s="117" t="s">
        <v>315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40"/>
      <c r="AZ29" s="40"/>
      <c r="BA29" s="40"/>
      <c r="BB29" s="124" t="s">
        <v>306</v>
      </c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</row>
    <row r="30" spans="1:74" s="44" customFormat="1" ht="9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3"/>
      <c r="S30" s="43"/>
      <c r="T30" s="43"/>
      <c r="U30" s="43"/>
      <c r="V30" s="43"/>
      <c r="W30" s="43"/>
      <c r="X30" s="43"/>
      <c r="Y30" s="43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38"/>
      <c r="AS30" s="38"/>
      <c r="AT30" s="38"/>
      <c r="AU30" s="38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V30" s="44" t="s">
        <v>307</v>
      </c>
    </row>
    <row r="31" spans="1:104" s="44" customFormat="1" ht="9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AR31" s="42"/>
      <c r="AS31" s="42"/>
      <c r="AT31" s="42"/>
      <c r="AU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</row>
    <row r="32" spans="1:77" s="44" customFormat="1" ht="12.75" customHeight="1">
      <c r="A32" s="38" t="s">
        <v>308</v>
      </c>
      <c r="B32" s="38"/>
      <c r="C32" s="116" t="s">
        <v>308</v>
      </c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40"/>
      <c r="AZ32" s="40"/>
      <c r="BA32" s="40"/>
      <c r="BB32" s="40"/>
      <c r="BC32" s="40"/>
      <c r="BD32" s="40"/>
      <c r="BE32" s="40"/>
      <c r="BF32" s="123" t="s">
        <v>309</v>
      </c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</row>
    <row r="33" spans="19:77" s="44" customFormat="1" ht="11.25" customHeight="1"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41"/>
      <c r="AL33" s="41"/>
      <c r="AM33" s="41"/>
      <c r="AN33" s="41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</row>
    <row r="34" s="38" customFormat="1" ht="9.75">
      <c r="AU34" s="45"/>
    </row>
    <row r="35" spans="1:35" s="38" customFormat="1" ht="9.75">
      <c r="A35" s="118"/>
      <c r="B35" s="118"/>
      <c r="C35" s="119" t="s">
        <v>316</v>
      </c>
      <c r="D35" s="119"/>
      <c r="E35" s="119"/>
      <c r="F35" s="119"/>
      <c r="G35" s="120"/>
      <c r="H35" s="120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0">
        <v>20</v>
      </c>
      <c r="AC35" s="120"/>
      <c r="AD35" s="120"/>
      <c r="AE35" s="120"/>
      <c r="AF35" s="122" t="s">
        <v>310</v>
      </c>
      <c r="AG35" s="122"/>
      <c r="AH35" s="122"/>
      <c r="AI35" s="38" t="s">
        <v>311</v>
      </c>
    </row>
    <row r="36" ht="3" customHeight="1"/>
    <row r="38" ht="11.25">
      <c r="CH38" s="30" t="s">
        <v>312</v>
      </c>
    </row>
    <row r="39" spans="23:67" ht="11.25">
      <c r="W39" s="30" t="s">
        <v>313</v>
      </c>
      <c r="BO39" s="30" t="s">
        <v>314</v>
      </c>
    </row>
  </sheetData>
  <sheetProtection/>
  <mergeCells count="128">
    <mergeCell ref="A4:AB4"/>
    <mergeCell ref="AC4:AH4"/>
    <mergeCell ref="AI4:AY4"/>
    <mergeCell ref="AZ4:BV4"/>
    <mergeCell ref="BW4:CN4"/>
    <mergeCell ref="CO4:DF4"/>
    <mergeCell ref="A2:DF2"/>
    <mergeCell ref="A3:AB3"/>
    <mergeCell ref="AC3:AH3"/>
    <mergeCell ref="AI3:AY3"/>
    <mergeCell ref="AZ3:BV3"/>
    <mergeCell ref="BW3:CN3"/>
    <mergeCell ref="CO3:DF3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BW10:CN10"/>
    <mergeCell ref="CO10:DF10"/>
    <mergeCell ref="A11:AB11"/>
    <mergeCell ref="AC11:AH11"/>
    <mergeCell ref="AI11:AY11"/>
    <mergeCell ref="AZ11:BV11"/>
    <mergeCell ref="BW11:CN11"/>
    <mergeCell ref="CO11:DF11"/>
    <mergeCell ref="A8:AB8"/>
    <mergeCell ref="AC8:AH10"/>
    <mergeCell ref="AI8:AY9"/>
    <mergeCell ref="AZ8:BV9"/>
    <mergeCell ref="BW8:CN9"/>
    <mergeCell ref="CO8:DF9"/>
    <mergeCell ref="A9:AB9"/>
    <mergeCell ref="A10:AB10"/>
    <mergeCell ref="AI10:AY10"/>
    <mergeCell ref="AZ10:BV10"/>
    <mergeCell ref="A14:AB14"/>
    <mergeCell ref="AC14:AH14"/>
    <mergeCell ref="AI14:AY14"/>
    <mergeCell ref="AZ14:BV14"/>
    <mergeCell ref="BW14:CN14"/>
    <mergeCell ref="CO14:DF14"/>
    <mergeCell ref="A12:AB12"/>
    <mergeCell ref="AC12:AH13"/>
    <mergeCell ref="AI12:AY13"/>
    <mergeCell ref="AZ12:BV13"/>
    <mergeCell ref="BW12:CN13"/>
    <mergeCell ref="CO12:DF13"/>
    <mergeCell ref="A13:AB13"/>
    <mergeCell ref="CO16:DF16"/>
    <mergeCell ref="A17:AB17"/>
    <mergeCell ref="AC17:AH17"/>
    <mergeCell ref="AI17:AY17"/>
    <mergeCell ref="AZ17:BV17"/>
    <mergeCell ref="BW17:CN17"/>
    <mergeCell ref="CO17:DF17"/>
    <mergeCell ref="AC15:AH15"/>
    <mergeCell ref="AI15:AY15"/>
    <mergeCell ref="AZ15:BV15"/>
    <mergeCell ref="BW15:CN15"/>
    <mergeCell ref="CO15:DF15"/>
    <mergeCell ref="A16:AB16"/>
    <mergeCell ref="AC16:AH16"/>
    <mergeCell ref="AI16:AY16"/>
    <mergeCell ref="AZ16:BV16"/>
    <mergeCell ref="BW16:CN16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A23:AB23"/>
    <mergeCell ref="AC23:AH23"/>
    <mergeCell ref="AI23:AY23"/>
    <mergeCell ref="AZ23:BV23"/>
    <mergeCell ref="BW23:CN23"/>
    <mergeCell ref="CO23:DF23"/>
    <mergeCell ref="A22:AB22"/>
    <mergeCell ref="AC22:AH22"/>
    <mergeCell ref="AI22:AY22"/>
    <mergeCell ref="AZ22:BV22"/>
    <mergeCell ref="BW22:CN22"/>
    <mergeCell ref="CO22:DF22"/>
    <mergeCell ref="BF32:BY32"/>
    <mergeCell ref="BB25:BZ25"/>
    <mergeCell ref="BB29:BZ29"/>
    <mergeCell ref="S33:AJ33"/>
    <mergeCell ref="AO33:BL33"/>
    <mergeCell ref="O26:AF26"/>
    <mergeCell ref="AK26:BH26"/>
    <mergeCell ref="Z30:AQ30"/>
    <mergeCell ref="AV30:BS30"/>
    <mergeCell ref="D25:AX25"/>
    <mergeCell ref="C29:AX29"/>
    <mergeCell ref="A35:B35"/>
    <mergeCell ref="C35:F35"/>
    <mergeCell ref="G35:H35"/>
    <mergeCell ref="J35:AA35"/>
    <mergeCell ref="AB35:AE35"/>
    <mergeCell ref="AF35:AH35"/>
    <mergeCell ref="C32:AX32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109</v>
      </c>
      <c r="B1" s="1" t="s">
        <v>1</v>
      </c>
    </row>
    <row r="2" spans="1:2" ht="12.75">
      <c r="A2" t="s">
        <v>110</v>
      </c>
      <c r="B2" s="1" t="s">
        <v>111</v>
      </c>
    </row>
    <row r="3" spans="1:2" ht="12.75">
      <c r="A3" t="s">
        <v>112</v>
      </c>
      <c r="B3" s="1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2017-02-14T06:45:30Z</cp:lastPrinted>
  <dcterms:created xsi:type="dcterms:W3CDTF">1999-06-18T11:49:53Z</dcterms:created>
  <dcterms:modified xsi:type="dcterms:W3CDTF">2017-02-14T12:48:53Z</dcterms:modified>
  <cp:category/>
  <cp:version/>
  <cp:contentType/>
  <cp:contentStatus/>
</cp:coreProperties>
</file>