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" windowWidth="11808" windowHeight="6408" activeTab="2"/>
  </bookViews>
  <sheets>
    <sheet name="117_1" sheetId="1" r:id="rId1"/>
    <sheet name="Расходы" sheetId="2" r:id="rId2"/>
    <sheet name="117_3" sheetId="3" r:id="rId3"/>
    <sheet name="ExportParams" sheetId="4" state="hidden" r:id="rId4"/>
  </sheets>
  <externalReferences>
    <externalReference r:id="rId7"/>
  </externalReferences>
  <definedNames>
    <definedName name="APPT" localSheetId="1">'Расходы'!#REF!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>#REF!</definedName>
    <definedName name="FIO" localSheetId="1">'Расходы'!#REF!</definedName>
    <definedName name="FORM_CODE">#REF!</definedName>
    <definedName name="PARAMS">#REF!</definedName>
    <definedName name="PERIOD">#REF!</definedName>
    <definedName name="RANGE_NAMES">#REF!</definedName>
    <definedName name="RBEGIN_1" localSheetId="1">'Расходы'!$A$13</definedName>
    <definedName name="REG_DATE">#REF!</definedName>
    <definedName name="REND_1" localSheetId="1">'Расходы'!$A$206</definedName>
    <definedName name="SIGN" localSheetId="1">'Расходы'!#REF!</definedName>
    <definedName name="SRC_CODE">#REF!</definedName>
    <definedName name="SRC_KIND">#REF!</definedName>
    <definedName name="_xlnm.Print_Area" localSheetId="0">'117_1'!$A$1:$F$52</definedName>
    <definedName name="_xlnm.Print_Area" localSheetId="2">'117_3'!$A$1:$DF$36</definedName>
    <definedName name="_xlnm.Print_Area" localSheetId="1">'Расходы'!$A$1:$F$26</definedName>
  </definedNames>
  <calcPr fullCalcOnLoad="1"/>
</workbook>
</file>

<file path=xl/sharedStrings.xml><?xml version="1.0" encoding="utf-8"?>
<sst xmlns="http://schemas.openxmlformats.org/spreadsheetml/2006/main" count="834" uniqueCount="458">
  <si>
    <t>4</t>
  </si>
  <si>
    <t>5</t>
  </si>
  <si>
    <t>КОДЫ</t>
  </si>
  <si>
    <t xml:space="preserve"> Наименование показателя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</si>
  <si>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</si>
  <si>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</si>
  <si>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</si>
  <si>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</si>
  <si>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</si>
  <si>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</si>
  <si>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</si>
  <si>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</si>
  <si>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             2. Расходы бюджета</t>
  </si>
  <si>
    <t>Код расхода по бюджетной классификации</t>
  </si>
  <si>
    <t>-</t>
  </si>
  <si>
    <t>в том числе: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</si>
  <si>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</si>
  <si>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</si>
  <si>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</si>
  <si>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</si>
  <si>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</si>
  <si>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</si>
  <si>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</si>
  <si>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</si>
  <si>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</si>
  <si>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</si>
  <si>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</si>
  <si>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</si>
  <si>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</si>
  <si>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</si>
  <si>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Расходы бюджета - всего</t>
  </si>
  <si>
    <t>200</t>
  </si>
  <si>
    <t>x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</si>
  <si>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</si>
  <si>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</si>
  <si>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</si>
  <si>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</si>
  <si>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</si>
  <si>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</si>
  <si>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</si>
  <si>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</si>
  <si>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</si>
  <si>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</si>
  <si>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</si>
  <si>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</si>
  <si>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</si>
  <si>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</si>
  <si>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</si>
  <si>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</si>
  <si>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</si>
  <si>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</si>
  <si>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</si>
  <si>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</si>
  <si>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</si>
  <si>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</si>
  <si>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</si>
  <si>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</si>
  <si>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</si>
  <si>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</si>
  <si>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</si>
  <si>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</si>
  <si>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</si>
  <si>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</si>
  <si>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</si>
  <si>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</si>
  <si>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</si>
  <si>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</si>
  <si>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</si>
  <si>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Пенсионное обеспечение</t>
  </si>
  <si>
    <t>Социальное обеспечение населения</t>
  </si>
  <si>
    <t>ФИЗИЧЕСКАЯ КУЛЬТУРА И СПОРТ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</si>
  <si>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</si>
  <si>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Массовый спорт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</si>
  <si>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</si>
  <si>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</si>
  <si>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</si>
  <si>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</si>
  <si>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</si>
  <si>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</si>
  <si>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</si>
  <si>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</si>
  <si>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</si>
  <si>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</si>
  <si>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</si>
  <si>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</si>
  <si>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</si>
  <si>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EXPORT_SRC_KIND</t>
  </si>
  <si>
    <t>EXPORT_PARAM_SRC_KIND</t>
  </si>
  <si>
    <t>3</t>
  </si>
  <si>
    <t>EXPORT_SRC_CODE</t>
  </si>
  <si>
    <t>58018-06</t>
  </si>
  <si>
    <t>Резервный фонд Администрации Киселевского сельского поселения,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</si>
  <si>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</si>
  <si>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>Доходы бюджета - Всего</t>
  </si>
  <si>
    <t xml:space="preserve">х </t>
  </si>
  <si>
    <t>в том числе: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</si>
  <si>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</si>
  <si>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</si>
  <si>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</si>
  <si>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</si>
  <si>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</si>
  <si>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</si>
  <si>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</si>
  <si>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000  1  05  00000  00  0000  000</t>
  </si>
  <si>
    <t>000  1  05  03000  01  0000  110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</si>
  <si>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</si>
  <si>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</si>
  <si>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</si>
  <si>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</si>
  <si>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</si>
  <si>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 xml:space="preserve">Земельный налог с организаций </t>
  </si>
  <si>
    <t>000  1  06  06030  00  0000  110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</si>
  <si>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</si>
  <si>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000  1  06  06033  10  0000  110</t>
  </si>
  <si>
    <t>000  1  06  06040  00  0000  110</t>
  </si>
  <si>
    <t>000  1  06  06043  10  0000  110</t>
  </si>
  <si>
    <t>000  1  11  00000  00  0000  000</t>
  </si>
  <si>
    <t>000  1  11  05000  00  0000  120</t>
  </si>
  <si>
    <t>000  1  11  05070  00  0000  120</t>
  </si>
  <si>
    <t>000  1  11  05075  10  0000  120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</si>
  <si>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</si>
  <si>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</si>
  <si>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</si>
  <si>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</si>
  <si>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</si>
  <si>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</si>
  <si>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000  2  02  30024  00  0000  151</t>
  </si>
  <si>
    <t>Субвенции бюджетам сельских поселений на выполнение передаваемых полномочий субъектов Российской Федерации</t>
  </si>
  <si>
    <t>000  2  02  30024  10  0000  151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</si>
  <si>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</si>
  <si>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000  2  02  35118  00  0000  151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</si>
  <si>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</si>
  <si>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000  2  02  35118  10  0000  151</t>
  </si>
  <si>
    <t>Иные межбюджетные трансферты</t>
  </si>
  <si>
    <t>Межбюджетные трансферты, передаваемые бюджетам  муниципальных районовобразований на осуществление части полномочий по решению вопросов местного значения в соответствии с заключенными соглашениями</t>
  </si>
  <si>
    <t>000  2  02 40014  00  0000  151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</si>
  <si>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</si>
  <si>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000  2  02  40014  10  0000  151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</si>
  <si>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</si>
  <si>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</si>
  <si>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</si>
  <si>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</si>
  <si>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</si>
  <si>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</si>
  <si>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</si>
  <si>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</si>
  <si>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из них:</t>
  </si>
  <si>
    <t>увеличение остатков средств бюджетов</t>
  </si>
  <si>
    <t>увеличение прочих остатков средств бюджетов</t>
  </si>
  <si>
    <t>х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</si>
  <si>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</si>
  <si>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</si>
  <si>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</si>
  <si>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</si>
  <si>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</si>
  <si>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</si>
  <si>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</si>
  <si>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</si>
  <si>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Каралкин О.И.</t>
  </si>
  <si>
    <t>Начальник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</si>
  <si>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</si>
  <si>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</si>
  <si>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</si>
  <si>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</si>
  <si>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</si>
  <si>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</si>
  <si>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</si>
  <si>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</si>
  <si>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Начальник сектора экономики и финансов</t>
  </si>
  <si>
    <t>(в ред.Приказа Минфина России от 19.12.2014 № 157н)</t>
  </si>
  <si>
    <t xml:space="preserve">                                                     ОТЧЕТ ОБ ИСПОЛНЕНИИ БЮДЖЕТА</t>
  </si>
  <si>
    <t>Форма по ОКУД</t>
  </si>
  <si>
    <t xml:space="preserve">            Дата</t>
  </si>
  <si>
    <t>Наименование</t>
  </si>
  <si>
    <t xml:space="preserve">      по ОКПО</t>
  </si>
  <si>
    <t>финансового органа    Администрация Киселевского сельского поселения</t>
  </si>
  <si>
    <t xml:space="preserve"> Глава по БК</t>
  </si>
  <si>
    <t>Наименование публично-правового образования   МО Киселевское сельское поселение</t>
  </si>
  <si>
    <t xml:space="preserve">    по ОКТМО</t>
  </si>
  <si>
    <t>Периодичность: месячная,квартальная,годовая</t>
  </si>
  <si>
    <t xml:space="preserve">Единица измерения: руб. </t>
  </si>
  <si>
    <t>1. Доходы бюджета</t>
  </si>
  <si>
    <t>Код дохода
по бюджетной классификации</t>
  </si>
  <si>
    <t>Утвержден-ные бюджетные 
назначения</t>
  </si>
  <si>
    <t xml:space="preserve">Расходы на ремонт и содержание автомобильных дорог общего пользования местного значения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 </t>
  </si>
  <si>
    <t>Глава Администрации Киселевского сельского поселения</t>
  </si>
  <si>
    <t>ШТРАФЫ, САНКЦИИ, ВОЗМЕЩЕНИЕ УЩЕРБА</t>
  </si>
  <si>
    <t>000  1  16  00000  00  0000  000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</si>
  <si>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</si>
  <si>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000  1  16  51000  00  0000  140</t>
  </si>
  <si>
    <t>Муниципальная программа Киселевского сельского поселения "Управление муниципальными финансами"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</si>
  <si>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системы"</t>
  </si>
  <si>
    <t>Расходы на разработку проетно-сметной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</si>
  <si>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Расходы по организации уличного освещения, содержание и ремонт объектов уличного освещения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</si>
  <si>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</si>
  <si>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Расходы по содержанию и ремонту объектов благоустройства и мест общего пользования в рамках подпрограммы "Благоустройство территории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жилищно-коммунальными услугами"</t>
  </si>
  <si>
    <t>Муниципальная программа Киселевского сельского поселения "Муниципальная политика"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</si>
  <si>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"Социальная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лет" муниципальной программы Киселевского сельского поселения "Муниципальная политика"</t>
  </si>
  <si>
    <t>Мероприятия по развитию физической культуры и спорта Киселевского сельского поселения в рамках подпрограммы "Развитие массовой физической культуры и спорта Киселевского сельского поселения" муниципальной программы Киселевского сельского поселения "Развитие физической культуры и спорта"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</si>
  <si>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</si>
  <si>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000  1  01  02020  01  0000  110</t>
  </si>
  <si>
    <t>Уплата прочих налогов, сборов</t>
  </si>
  <si>
    <t>Подпрограмма "Профилактика терроризма"</t>
  </si>
  <si>
    <t>Мероприятия по повышению уровня антитеррористической защищенности населения и территории поселения в рамках подпрограммы "Профилактика терроризма"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</si>
  <si>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Подпрограмма "Профилактика экстремизма"</t>
  </si>
  <si>
    <t>Расходы на информационно-пропагандистское противодействие экстремизму на территории поселения в рамках подпрограммы "Профилактика экстремизма" муниципальной программы Киселевского сельского поселения "Профилактика терроризма и экстремизма на территории Киселевского сельского поселения"</t>
  </si>
  <si>
    <t>Жилищное хозяйство</t>
  </si>
  <si>
    <t>Муниципальная программа Киселевского сельского поселения "Обеспечение доступным и комфортным жильем населения Киселевского сельского поселения"</t>
  </si>
  <si>
    <t>Подпрограмма "Оказание мер государственной поддержки в улучшении жилищных условий отдельным категориям граждан"</t>
  </si>
  <si>
    <t>Расходы на ликвидацию жилищного фонда, признанного аварийным и подлежащим сносу в рамках подпрограммы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</si>
  <si>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000  1  16  51040  02  0000  140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</si>
  <si>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</si>
  <si>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исполнение судебных актов, предусматривающих обращения взыскания на средства бюджета Киселевского сельского поселения по иным непрограммным расходам в рамках непрограммных расходов органа местного самоуправления Киселевского сельского поселения</t>
  </si>
  <si>
    <t>Исполнение судебных актов</t>
  </si>
  <si>
    <t>Исполнение судебных актов Российской Федерации и мировых соглашений по возмещению причененного вреда</t>
  </si>
  <si>
    <t>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в рамках подпрограммы "Развитие транспортной инфраструктуры Киселевского сельского поселения" муниципальной программы Киселевского сельского поселения "Развитие транспортной системы"</t>
  </si>
  <si>
    <t>Межбюджетные трансферты</t>
  </si>
  <si>
    <t xml:space="preserve">Иные межбюджетные трансферты </t>
  </si>
  <si>
    <t>Муниципальная программа Киселевского сельского поселения "Благоустройство территории и обеспечение качественными жилищно-коммунальными услугами"</t>
  </si>
  <si>
    <t>951 0502 05 0 00 00000 000</t>
  </si>
  <si>
    <t xml:space="preserve">Подпрограмма «Развитие жилищно-коммунального хозяйства  Киселевского сельского поселения» </t>
  </si>
  <si>
    <t>951 0502 05 1 00 00000 000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</si>
  <si>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 </t>
  </si>
  <si>
    <t>Закупка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</si>
  <si>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</si>
  <si>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</si>
  <si>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951 0100 0000000000 000 </t>
  </si>
  <si>
    <t xml:space="preserve">951 0104 0000000000 000 </t>
  </si>
  <si>
    <t xml:space="preserve">951 0104 0100000000 000 </t>
  </si>
  <si>
    <t xml:space="preserve">951 0104 0120000000 000 </t>
  </si>
  <si>
    <t xml:space="preserve">951 0104 0120000110 100 </t>
  </si>
  <si>
    <t xml:space="preserve">951 0104 0120000110 121 </t>
  </si>
  <si>
    <t xml:space="preserve">951 0104 0120000110 120 </t>
  </si>
  <si>
    <t xml:space="preserve">951 0104 0120000110 122 </t>
  </si>
  <si>
    <t xml:space="preserve">951 0104 0120000110 129 </t>
  </si>
  <si>
    <t xml:space="preserve">951 0104 0120000190 100 </t>
  </si>
  <si>
    <t xml:space="preserve">951 0104 0120000190 120 </t>
  </si>
  <si>
    <t xml:space="preserve">951 0104 0120000190 122 </t>
  </si>
  <si>
    <t xml:space="preserve">951 0104 0120000190 200 </t>
  </si>
  <si>
    <t xml:space="preserve">951 0104 0120000190 240 </t>
  </si>
  <si>
    <t xml:space="preserve">951 0104 0120000190 244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</si>
  <si>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</si>
  <si>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</si>
  <si>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</si>
  <si>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</si>
  <si>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</si>
  <si>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</si>
  <si>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 xml:space="preserve">951 0111 9910090300 000 </t>
  </si>
  <si>
    <t xml:space="preserve">951 0111 9910090300 800 </t>
  </si>
  <si>
    <t xml:space="preserve">951 0111 9910090300 870 </t>
  </si>
  <si>
    <t xml:space="preserve">951 0113 0000000000 000 </t>
  </si>
  <si>
    <t xml:space="preserve">951 0113 0320000000 000 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</si>
  <si>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</si>
  <si>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</si>
  <si>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</si>
  <si>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</si>
  <si>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</si>
  <si>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</si>
  <si>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</si>
  <si>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</si>
  <si>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</si>
  <si>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</si>
  <si>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 xml:space="preserve">951 0113 9990090120 000 </t>
  </si>
  <si>
    <t xml:space="preserve">951 0113 9990090120 800 </t>
  </si>
  <si>
    <t xml:space="preserve">951 0113 9990090120 830 </t>
  </si>
  <si>
    <t xml:space="preserve">951 0113 9990090120 831 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</si>
  <si>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</si>
  <si>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</si>
  <si>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</si>
  <si>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</si>
  <si>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</si>
  <si>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951 0113 0310020030 000 </t>
  </si>
  <si>
    <t xml:space="preserve">951 0113 0310020030 800 </t>
  </si>
  <si>
    <t xml:space="preserve">951 0113 0310020030 850 </t>
  </si>
  <si>
    <t xml:space="preserve">951 0113 0310020030 853 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</si>
  <si>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</si>
  <si>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</si>
  <si>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</si>
  <si>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</si>
  <si>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</si>
  <si>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</si>
  <si>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</si>
  <si>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951 02039990051180 121 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</si>
  <si>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</si>
  <si>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</si>
  <si>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</si>
  <si>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</si>
  <si>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 xml:space="preserve">951 0309 0210000000 000 </t>
  </si>
  <si>
    <t xml:space="preserve">951 0309 0210020090 200 </t>
  </si>
  <si>
    <t xml:space="preserve">951 0309 0210020090 240 </t>
  </si>
  <si>
    <t xml:space="preserve">951 0309 0210020090 244 </t>
  </si>
  <si>
    <t xml:space="preserve">951 0309 0910000000 000 </t>
  </si>
  <si>
    <t xml:space="preserve">951 0309 0910020240 000 </t>
  </si>
  <si>
    <t xml:space="preserve">951 0309 0910020240 200 </t>
  </si>
  <si>
    <t>951 0309 0910020240 244</t>
  </si>
  <si>
    <t xml:space="preserve">951 0309 0920000000 000 </t>
  </si>
  <si>
    <t xml:space="preserve">951 0309 0920020100 000 </t>
  </si>
  <si>
    <t xml:space="preserve">951 0309 0920020100 200 </t>
  </si>
  <si>
    <t xml:space="preserve">951 0309 0920020100 240 </t>
  </si>
  <si>
    <t>951 0309 0920020100 244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</si>
  <si>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</si>
  <si>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</si>
  <si>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</si>
  <si>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</si>
  <si>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951 0409 0410020250 000 </t>
  </si>
  <si>
    <t xml:space="preserve">951 0409 0410020250 240 </t>
  </si>
  <si>
    <t xml:space="preserve">951 0409 0410020250 244 </t>
  </si>
  <si>
    <t xml:space="preserve">951 0409 0410085040 000 </t>
  </si>
  <si>
    <t xml:space="preserve">951 0409 0410085040 500 </t>
  </si>
  <si>
    <t xml:space="preserve">951 0409 0410085040 540 </t>
  </si>
  <si>
    <t xml:space="preserve">951 0409 04100S3470 000 </t>
  </si>
  <si>
    <t xml:space="preserve">951 0409 04100S3470 200 </t>
  </si>
  <si>
    <t xml:space="preserve">951 0409 04100S3470 240 </t>
  </si>
  <si>
    <t xml:space="preserve">951 0409 04100S3470 244 </t>
  </si>
  <si>
    <t>951 0409 04100S3510 000</t>
  </si>
  <si>
    <t xml:space="preserve">951 0409 04100S3510 244 </t>
  </si>
  <si>
    <t xml:space="preserve">951 0500 0000000000 000 </t>
  </si>
  <si>
    <t xml:space="preserve">951 0501 0000000000 000 </t>
  </si>
  <si>
    <t xml:space="preserve">951 0501 0800000000 000 </t>
  </si>
  <si>
    <t xml:space="preserve">951 0501 0810000000 000 </t>
  </si>
  <si>
    <t xml:space="preserve">951 0501 0810020310 000 </t>
  </si>
  <si>
    <t xml:space="preserve">951 0501 0810020310 200 </t>
  </si>
  <si>
    <t xml:space="preserve">951 0503 0000000000 000 </t>
  </si>
  <si>
    <t xml:space="preserve">951 0503 0500000000 000 </t>
  </si>
  <si>
    <t xml:space="preserve">951 0503 0520000000 000 </t>
  </si>
  <si>
    <t xml:space="preserve">951 0501 0810020310 240 </t>
  </si>
  <si>
    <t xml:space="preserve">951 0501 0810020310 244 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</si>
  <si>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</si>
  <si>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</si>
  <si>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</si>
  <si>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</si>
  <si>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951 0503 0520020290 200 </t>
  </si>
  <si>
    <t xml:space="preserve">951 0503 0520020290 240 </t>
  </si>
  <si>
    <t xml:space="preserve">951 0503 0520020290 244 </t>
  </si>
  <si>
    <t>951 0503 0520020300 000</t>
  </si>
  <si>
    <t xml:space="preserve">951 0503 0520020300 200 </t>
  </si>
  <si>
    <t>951 0503 0520020300 240</t>
  </si>
  <si>
    <t xml:space="preserve">951 0503 0520020300 244 </t>
  </si>
  <si>
    <t xml:space="preserve">951 0700 0000000000 000 </t>
  </si>
  <si>
    <t xml:space="preserve">951 0705 0000000000 000 </t>
  </si>
  <si>
    <t xml:space="preserve">951 0705 0300000000 000 </t>
  </si>
  <si>
    <t xml:space="preserve">951 0705 0310000000 000 </t>
  </si>
  <si>
    <t xml:space="preserve">951 0705 0310020440 000 </t>
  </si>
  <si>
    <t xml:space="preserve">951 0705 0310020440 200 </t>
  </si>
  <si>
    <t xml:space="preserve">951 0705 0310020440 240 </t>
  </si>
  <si>
    <t xml:space="preserve">951 07050310020440 244 </t>
  </si>
  <si>
    <t xml:space="preserve">951 0800 0000000000 000 </t>
  </si>
  <si>
    <t xml:space="preserve">951 0801 0000000000 000 </t>
  </si>
  <si>
    <t xml:space="preserve">951 0801 0600000000 000 </t>
  </si>
  <si>
    <t xml:space="preserve">951 0801 0620000000 000 </t>
  </si>
  <si>
    <t xml:space="preserve">951 0801 0620000590 600 </t>
  </si>
  <si>
    <t xml:space="preserve">951 0801 0620000590 610 </t>
  </si>
  <si>
    <t xml:space="preserve">951 0801 0620000590 611 </t>
  </si>
  <si>
    <t xml:space="preserve">951 1001 0000000000 000 </t>
  </si>
  <si>
    <t xml:space="preserve">951 1001 0300000000 000 </t>
  </si>
  <si>
    <t xml:space="preserve">951 1001 0330000000 000 </t>
  </si>
  <si>
    <t xml:space="preserve">951 1001 0330011020 000 </t>
  </si>
  <si>
    <t xml:space="preserve">951 1003 9900000000 000 </t>
  </si>
  <si>
    <t xml:space="preserve">951 1003 9990000000 000 </t>
  </si>
  <si>
    <t xml:space="preserve">951 1003 9990090300 000 </t>
  </si>
  <si>
    <t xml:space="preserve">951 1003 9990090300 300 </t>
  </si>
  <si>
    <t xml:space="preserve">951 1003 9990090300 320 </t>
  </si>
  <si>
    <t xml:space="preserve">951 1003 9990090300 321 </t>
  </si>
  <si>
    <t xml:space="preserve">951 1100 0000000000 000 </t>
  </si>
  <si>
    <t xml:space="preserve">951 1102 0000000000 000 </t>
  </si>
  <si>
    <t xml:space="preserve">951 1102 0700000000 000 </t>
  </si>
  <si>
    <t xml:space="preserve">951 1102 0710000000 000 </t>
  </si>
  <si>
    <t xml:space="preserve">951 1102 0710020340 000 </t>
  </si>
  <si>
    <t xml:space="preserve">951 1102 0710020340 120 </t>
  </si>
  <si>
    <t xml:space="preserve">951 1102 0710020340 123 </t>
  </si>
  <si>
    <t xml:space="preserve">951 1102 0710020340 200 </t>
  </si>
  <si>
    <t xml:space="preserve">951 1102 0710020340 240 </t>
  </si>
  <si>
    <t xml:space="preserve">951 11020710020340 244 </t>
  </si>
  <si>
    <t xml:space="preserve">951 0801 0620000590 000 </t>
  </si>
  <si>
    <t xml:space="preserve">951 1001 0330011020 300 </t>
  </si>
  <si>
    <t xml:space="preserve">951 1001 0330011020 320 </t>
  </si>
  <si>
    <t xml:space="preserve">951 1001 0330011020 321 </t>
  </si>
  <si>
    <t xml:space="preserve">951 1102 0710020340 100 </t>
  </si>
  <si>
    <t xml:space="preserve">951 0409 0410020250 200 </t>
  </si>
  <si>
    <t xml:space="preserve">951 0409 04100S3510 200 </t>
  </si>
  <si>
    <t xml:space="preserve">951 0409 04100S3510 240 </t>
  </si>
  <si>
    <t xml:space="preserve">951 0309 0910020240 240 </t>
  </si>
  <si>
    <t xml:space="preserve">Прочие межбюджетные трансферты, передаваемые бюджетам </t>
  </si>
  <si>
    <t xml:space="preserve">Прочие межбюджетные трансферты, передаваемые бюджетам сельских поселений </t>
  </si>
  <si>
    <t>000  2  02  49999  00  0000  151</t>
  </si>
  <si>
    <t>000  2  02  49999  10  0000  151</t>
  </si>
  <si>
    <t xml:space="preserve">951 0801 06200S3850 000 </t>
  </si>
  <si>
    <t xml:space="preserve">951 0801 06200S3850 611  </t>
  </si>
  <si>
    <t xml:space="preserve">951 0801 06200S3850 610 </t>
  </si>
  <si>
    <t xml:space="preserve">951 0801 06200S3850 600 </t>
  </si>
  <si>
    <t xml:space="preserve"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Киселевского сельского поселения «Развитие культуры» </t>
  </si>
  <si>
    <t>СОЦИАЛЬНАЯ ПОЛИТИКА</t>
  </si>
  <si>
    <t xml:space="preserve">951 1000 0000000000 000 </t>
  </si>
  <si>
    <t>951 0502 05 1 00 20260 240</t>
  </si>
  <si>
    <t>951 0502 05 1 00 20260  244</t>
  </si>
  <si>
    <t>951 0502 05 1 00 20260 200</t>
  </si>
  <si>
    <t>951 0502 05 1 00 20260 000</t>
  </si>
  <si>
    <t xml:space="preserve">951 1003 0000000000 000 </t>
  </si>
  <si>
    <t xml:space="preserve">951 0501 0810071180 000 </t>
  </si>
  <si>
    <t xml:space="preserve">951 0501 0810071180 200 </t>
  </si>
  <si>
    <t xml:space="preserve">951 0501 0810071180 240 </t>
  </si>
  <si>
    <t xml:space="preserve">951 0501 0810071180 244 </t>
  </si>
  <si>
    <t>Расходы за счет средств резервного фонда Правительства Ростовской области на ликвидацию жилищного фонда, признанного аврийным и подлежащим сносу в рамках подрограммы "Оказание мер государственной поддержки в улучшении жилищных условий отдельным категориям граждан" муниципальной программы Киселевского сельского поселения "Обеспечение доступным и комфортным жильем населения Киселевского сельского поселения"</t>
  </si>
  <si>
    <t>на 1 января  2018 г.</t>
  </si>
  <si>
    <t>01.01.2018</t>
  </si>
  <si>
    <t>000  1  16  90000  00  0000  140</t>
  </si>
  <si>
    <t>000  1  16  90050  10  0000  140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</si>
  <si>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</si>
  <si>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</si>
  <si>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"Обеспечение реализации муниципальной программы Киселевского сельского поселения "Муниципальная политика" муниципальной программы Киселевского сельского поселения "Муниципальная политика"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</si>
  <si>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</si>
  <si>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951 0503 0520020290 000 </t>
  </si>
  <si>
    <t>января</t>
  </si>
  <si>
    <t>18</t>
  </si>
  <si>
    <t xml:space="preserve">951 0113 0300000000 000 </t>
  </si>
  <si>
    <t>Муниципальная программа Киселевского сельского поселения "Профилактика терроризма и экстремизма на территории Киселевского сельского поселения"</t>
  </si>
  <si>
    <t xml:space="preserve">951 0309 0900000000 000 </t>
  </si>
  <si>
    <t>29</t>
  </si>
  <si>
    <t>951  01 00 00 00 00 0000 000</t>
  </si>
  <si>
    <t>951 01 05 00 00 00 0000 000</t>
  </si>
  <si>
    <t>951  01 05 00 00 00 0000 500</t>
  </si>
  <si>
    <t>951  01 05 02 00 00 0000 500</t>
  </si>
  <si>
    <t>951  01 05 02 01 00 0000 510</t>
  </si>
  <si>
    <t>951  01 05 02 01 10 0000 510</t>
  </si>
  <si>
    <t>951  01 05 00 00 00 0000 600</t>
  </si>
  <si>
    <t>951  01 05 02 00 00 0000 600</t>
  </si>
  <si>
    <t>951  01 05 02 01 00 0000 610</t>
  </si>
  <si>
    <t>951  01 05 02 01 10 0000 610</t>
  </si>
  <si>
    <t>000  2  02  40000  00  0000  151</t>
  </si>
  <si>
    <t>000  2  02  30000  00  0000  151</t>
  </si>
  <si>
    <t xml:space="preserve">951 0104 0120000110 000 </t>
  </si>
  <si>
    <t>Расходы на обеспечение деятельности 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</si>
  <si>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951 0104 9900000000 000 </t>
  </si>
  <si>
    <t>Непрограммные расходы органа местного самоуправления Киселевского сельского поселения</t>
  </si>
  <si>
    <t xml:space="preserve">951 0104 9990000000 000 </t>
  </si>
  <si>
    <t xml:space="preserve">951 0104 9990072390 000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</si>
  <si>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, уполномоченных составлять протоколы об административных правонарушениях  по иным непрограммным  расходам  в рамках непрограммных расходов органа местного самоуправления Киселевского сельского поселения </t>
  </si>
  <si>
    <t>Иные непрограммные расходы</t>
  </si>
  <si>
    <t xml:space="preserve">951 0113 0100000000 000 </t>
  </si>
  <si>
    <t xml:space="preserve">951 0113 0120000000 000 </t>
  </si>
  <si>
    <t>Подпрограмма "Нормативно- методическое обеспечение и организация бюджетного процесса"</t>
  </si>
  <si>
    <t xml:space="preserve">951 0113 0310000000 000 </t>
  </si>
  <si>
    <t xml:space="preserve">951 0309 0210020090 000 </t>
  </si>
  <si>
    <t>Мероприятия по повышению уровня пожарной безопасности населения и территории в рамках подпрограммы "Пожарная безопасность" муниципальной программы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объектов"</t>
  </si>
  <si>
    <t>Расходы на возмещение предприятиям жилищно- коммунального хозяйства части платы граждан за коммунальные услуги в рамках подпрограммы "Развитие жилищно- коммунального хозяйства Киселевского сельского поселения" муниципальной программы Киселевского сельского поселения "Благоустройство территории и обеспечение качественными жилищно- коммунальными услугами"</t>
  </si>
  <si>
    <t>Расходы на выплаты по оплате труда работников органа местного самоуправления Киселевского сельского поселения в рамках подпрограммы 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</si>
  <si>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951 0104 0120000190 000 </t>
  </si>
  <si>
    <t>Муниципальная программа Киселевского сельского поселения " Управление муниципальными финансами"</t>
  </si>
  <si>
    <t>Подпрограмма " Развитие муниципального управления и муниципальной службы в Киселевском сельском поселении"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</si>
  <si>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Киселевском сельском поселении" муниципальной программы Киселевского сельского поселения "Муниципальная политика"</t>
  </si>
  <si>
    <t>Коммунальное хозяйство</t>
  </si>
  <si>
    <t>951 0502 00 0 00 00000 000</t>
  </si>
  <si>
    <t>951 0502 05 1 00 S3660 000</t>
  </si>
  <si>
    <t>951 0502 05 1 00 S3660 800</t>
  </si>
  <si>
    <t>951 0502 05 1 00 S3660 810</t>
  </si>
  <si>
    <t>951 0502 05 1 00 S3660 814</t>
  </si>
  <si>
    <t xml:space="preserve">951 0000 0000000000 000 </t>
  </si>
  <si>
    <t>в том числе:                                         Администрация Киселевского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</si>
</sst>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\-"/>
    <numFmt numFmtId="173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1" fillId="0" borderId="15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11" fillId="0" borderId="14" xfId="0" applyNumberFormat="1" applyFont="1" applyBorder="1" applyAlignment="1">
      <alignment wrapText="1"/>
    </xf>
    <xf numFmtId="49" fontId="11" fillId="0" borderId="14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4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20" xfId="0" applyNumberFormat="1" applyFont="1" applyBorder="1" applyAlignment="1">
      <alignment horizontal="left" wrapText="1"/>
    </xf>
    <xf numFmtId="49" fontId="13" fillId="0" borderId="21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right"/>
    </xf>
    <xf numFmtId="4" fontId="13" fillId="0" borderId="22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49" fontId="13" fillId="0" borderId="23" xfId="0" applyNumberFormat="1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center" wrapText="1"/>
    </xf>
    <xf numFmtId="49" fontId="13" fillId="0" borderId="25" xfId="0" applyNumberFormat="1" applyFont="1" applyBorder="1" applyAlignment="1">
      <alignment horizontal="center"/>
    </xf>
    <xf numFmtId="4" fontId="13" fillId="0" borderId="14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right"/>
    </xf>
    <xf numFmtId="4" fontId="49" fillId="0" borderId="25" xfId="0" applyNumberFormat="1" applyFont="1" applyBorder="1" applyAlignment="1">
      <alignment horizontal="right"/>
    </xf>
    <xf numFmtId="4" fontId="49" fillId="0" borderId="14" xfId="0" applyNumberFormat="1" applyFont="1" applyBorder="1" applyAlignment="1">
      <alignment horizontal="right"/>
    </xf>
    <xf numFmtId="4" fontId="13" fillId="0" borderId="17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center"/>
    </xf>
    <xf numFmtId="4" fontId="49" fillId="0" borderId="25" xfId="0" applyNumberFormat="1" applyFont="1" applyBorder="1" applyAlignment="1">
      <alignment horizontal="center"/>
    </xf>
    <xf numFmtId="4" fontId="49" fillId="0" borderId="18" xfId="0" applyNumberFormat="1" applyFont="1" applyBorder="1" applyAlignment="1">
      <alignment horizontal="right"/>
    </xf>
    <xf numFmtId="4" fontId="49" fillId="0" borderId="22" xfId="0" applyNumberFormat="1" applyFont="1" applyBorder="1" applyAlignment="1">
      <alignment horizontal="right"/>
    </xf>
    <xf numFmtId="0" fontId="13" fillId="0" borderId="14" xfId="0" applyFont="1" applyFill="1" applyBorder="1" applyAlignment="1">
      <alignment vertical="top" wrapText="1"/>
    </xf>
    <xf numFmtId="0" fontId="13" fillId="0" borderId="14" xfId="0" applyFont="1" applyFill="1" applyBorder="1" applyAlignment="1">
      <alignment horizontal="center" wrapText="1"/>
    </xf>
    <xf numFmtId="0" fontId="13" fillId="33" borderId="14" xfId="0" applyNumberFormat="1" applyFont="1" applyFill="1" applyBorder="1" applyAlignment="1">
      <alignment horizontal="center" wrapText="1"/>
    </xf>
    <xf numFmtId="4" fontId="13" fillId="0" borderId="22" xfId="0" applyNumberFormat="1" applyFont="1" applyBorder="1" applyAlignment="1">
      <alignment horizontal="center"/>
    </xf>
    <xf numFmtId="0" fontId="13" fillId="33" borderId="14" xfId="0" applyFont="1" applyFill="1" applyBorder="1" applyAlignment="1">
      <alignment horizontal="center" wrapText="1"/>
    </xf>
    <xf numFmtId="0" fontId="13" fillId="33" borderId="22" xfId="0" applyFont="1" applyFill="1" applyBorder="1" applyAlignment="1">
      <alignment horizontal="center" wrapText="1"/>
    </xf>
    <xf numFmtId="4" fontId="49" fillId="0" borderId="22" xfId="0" applyNumberFormat="1" applyFont="1" applyBorder="1" applyAlignment="1">
      <alignment horizontal="center"/>
    </xf>
    <xf numFmtId="4" fontId="13" fillId="33" borderId="18" xfId="0" applyNumberFormat="1" applyFont="1" applyFill="1" applyBorder="1" applyAlignment="1">
      <alignment horizontal="right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right"/>
    </xf>
    <xf numFmtId="49" fontId="13" fillId="0" borderId="17" xfId="0" applyNumberFormat="1" applyFont="1" applyBorder="1" applyAlignment="1">
      <alignment horizontal="left" wrapText="1"/>
    </xf>
    <xf numFmtId="49" fontId="13" fillId="0" borderId="28" xfId="0" applyNumberFormat="1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6" xfId="0" applyFont="1" applyBorder="1" applyAlignment="1">
      <alignment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3" xfId="0" applyNumberFormat="1" applyFont="1" applyBorder="1" applyAlignment="1">
      <alignment horizontal="left" wrapText="1"/>
    </xf>
    <xf numFmtId="0" fontId="13" fillId="0" borderId="20" xfId="0" applyNumberFormat="1" applyFont="1" applyBorder="1" applyAlignment="1">
      <alignment horizontal="left" wrapText="1"/>
    </xf>
    <xf numFmtId="49" fontId="13" fillId="0" borderId="36" xfId="0" applyNumberFormat="1" applyFont="1" applyBorder="1" applyAlignment="1">
      <alignment horizontal="left" wrapText="1"/>
    </xf>
    <xf numFmtId="0" fontId="13" fillId="0" borderId="18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vertical="top" wrapText="1"/>
    </xf>
    <xf numFmtId="0" fontId="13" fillId="33" borderId="25" xfId="0" applyFont="1" applyFill="1" applyBorder="1" applyAlignment="1">
      <alignment horizontal="center" wrapText="1"/>
    </xf>
    <xf numFmtId="49" fontId="13" fillId="0" borderId="37" xfId="0" applyNumberFormat="1" applyFont="1" applyBorder="1" applyAlignment="1">
      <alignment horizontal="left" wrapText="1"/>
    </xf>
    <xf numFmtId="49" fontId="13" fillId="0" borderId="45" xfId="0" applyNumberFormat="1" applyFont="1" applyBorder="1" applyAlignment="1">
      <alignment horizontal="center" wrapText="1"/>
    </xf>
    <xf numFmtId="4" fontId="13" fillId="0" borderId="46" xfId="0" applyNumberFormat="1" applyFont="1" applyBorder="1" applyAlignment="1">
      <alignment horizontal="right"/>
    </xf>
    <xf numFmtId="4" fontId="13" fillId="0" borderId="3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47" xfId="0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54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4" fillId="0" borderId="55" xfId="0" applyFont="1" applyBorder="1" applyAlignment="1">
      <alignment horizontal="left" vertical="center" wrapText="1" indent="2"/>
    </xf>
    <xf numFmtId="0" fontId="14" fillId="0" borderId="56" xfId="0" applyFont="1" applyBorder="1" applyAlignment="1">
      <alignment horizontal="left" vertical="center" wrapText="1" indent="2"/>
    </xf>
    <xf numFmtId="0" fontId="14" fillId="0" borderId="57" xfId="0" applyFont="1" applyBorder="1" applyAlignment="1">
      <alignment horizontal="left" vertical="center" wrapText="1" indent="2"/>
    </xf>
    <xf numFmtId="49" fontId="14" fillId="0" borderId="58" xfId="0" applyNumberFormat="1" applyFont="1" applyBorder="1" applyAlignment="1">
      <alignment horizontal="center"/>
    </xf>
    <xf numFmtId="49" fontId="14" fillId="0" borderId="54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59" xfId="0" applyFont="1" applyBorder="1" applyAlignment="1">
      <alignment vertical="center" wrapText="1"/>
    </xf>
    <xf numFmtId="0" fontId="14" fillId="0" borderId="60" xfId="0" applyFont="1" applyBorder="1" applyAlignment="1">
      <alignment vertical="center" wrapText="1"/>
    </xf>
    <xf numFmtId="0" fontId="14" fillId="0" borderId="61" xfId="0" applyFont="1" applyBorder="1" applyAlignment="1">
      <alignment vertical="center" wrapText="1"/>
    </xf>
    <xf numFmtId="0" fontId="14" fillId="0" borderId="62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14" fillId="0" borderId="64" xfId="0" applyFont="1" applyBorder="1" applyAlignment="1">
      <alignment vertical="center" wrapText="1"/>
    </xf>
    <xf numFmtId="49" fontId="14" fillId="0" borderId="65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2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49" fontId="14" fillId="0" borderId="24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36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4" fillId="0" borderId="45" xfId="0" applyFont="1" applyBorder="1" applyAlignment="1">
      <alignment horizontal="left" vertical="center" wrapText="1" indent="2"/>
    </xf>
    <xf numFmtId="49" fontId="14" fillId="0" borderId="36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59" xfId="0" applyFont="1" applyBorder="1" applyAlignment="1">
      <alignment/>
    </xf>
    <xf numFmtId="0" fontId="14" fillId="0" borderId="60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3" xfId="0" applyFont="1" applyBorder="1" applyAlignment="1">
      <alignment/>
    </xf>
    <xf numFmtId="0" fontId="14" fillId="0" borderId="44" xfId="0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5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42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49" fontId="14" fillId="0" borderId="69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 horizontal="center"/>
    </xf>
    <xf numFmtId="2" fontId="15" fillId="0" borderId="25" xfId="0" applyNumberFormat="1" applyFont="1" applyBorder="1" applyAlignment="1">
      <alignment horizontal="center"/>
    </xf>
    <xf numFmtId="2" fontId="15" fillId="0" borderId="26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71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2" fontId="15" fillId="0" borderId="70" xfId="0" applyNumberFormat="1" applyFont="1" applyBorder="1" applyAlignment="1">
      <alignment horizontal="center"/>
    </xf>
    <xf numFmtId="2" fontId="15" fillId="0" borderId="69" xfId="0" applyNumberFormat="1" applyFont="1" applyBorder="1" applyAlignment="1">
      <alignment horizontal="center"/>
    </xf>
    <xf numFmtId="2" fontId="15" fillId="0" borderId="29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2" fontId="15" fillId="0" borderId="71" xfId="0" applyNumberFormat="1" applyFont="1" applyBorder="1" applyAlignment="1">
      <alignment horizontal="center"/>
    </xf>
    <xf numFmtId="0" fontId="14" fillId="0" borderId="72" xfId="0" applyFont="1" applyBorder="1" applyAlignment="1">
      <alignment wrapText="1"/>
    </xf>
    <xf numFmtId="0" fontId="14" fillId="0" borderId="73" xfId="0" applyFont="1" applyBorder="1" applyAlignment="1">
      <alignment wrapText="1"/>
    </xf>
    <xf numFmtId="0" fontId="14" fillId="0" borderId="74" xfId="0" applyFont="1" applyBorder="1" applyAlignment="1">
      <alignment wrapText="1"/>
    </xf>
    <xf numFmtId="4" fontId="15" fillId="0" borderId="29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9" fontId="5" fillId="0" borderId="4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44;&#1086;&#1082;&#1091;&#1084;&#1077;&#1085;&#1090;&#1099;\2016\&#1054;&#1090;&#1095;&#1077;&#1090;&#1099;\&#1043;&#1054;&#1044;&#1054;&#1042;&#1054;&#1049;%20&#1054;&#1058;&#1063;&#1045;&#1058;\f._117_na_01.01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117_2"/>
      <sheetName val="117_3"/>
    </sheetNames>
    <sheetDataSet>
      <sheetData sheetId="1">
        <row r="18">
          <cell r="A18" t="str">
            <v>Подпрограмма «Нормативно-методическое обеспечение и организация бюджетного процесса»</v>
          </cell>
        </row>
        <row r="48">
          <cell r="A48" t="str">
            <v>Непрограммные расходы органа местного самоуправления Киселевского сельского поселения</v>
          </cell>
        </row>
        <row r="49">
          <cell r="A49" t="str">
            <v>Финансовое обеспечение непредвиденных расходов</v>
          </cell>
        </row>
        <row r="65">
          <cell r="A65" t="str">
            <v>Подпрограмма "Развитие муниципального управления и муниципальной службы в Киселевском сельском поселении"</v>
          </cell>
        </row>
        <row r="70">
          <cell r="A70" t="str">
    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    </cell>
        </row>
        <row r="74">
          <cell r="A74" t="str">
            <v>Подпрограмма "Обеспечение реализации муниципальной программы Киселевского сельского поселения "Муниципальная политика"</v>
          </cell>
        </row>
        <row r="84">
          <cell r="A84" t="str">
            <v>Непрограммные расходы органа местного самоуправления Киселевского сельского поселения</v>
          </cell>
        </row>
        <row r="85">
          <cell r="A85" t="str">
            <v>Иные непрграммные расходы</v>
          </cell>
        </row>
        <row r="86">
          <cell r="A86" t="str">
    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    </cell>
        </row>
        <row r="96">
          <cell r="A96" t="str">
            <v>Непрограммные расходы органа местного самоуправления Киселевского сельского поселения</v>
          </cell>
        </row>
        <row r="97">
          <cell r="A97" t="str">
            <v>Иные непрограммные расходы</v>
          </cell>
        </row>
        <row r="98">
          <cell r="A98" t="str">
    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    </cell>
        </row>
        <row r="108">
          <cell r="A108" t="str">
    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    </cell>
        </row>
        <row r="109">
          <cell r="A109" t="str">
            <v>Подпрограмма "Пожарная безопасность"</v>
          </cell>
        </row>
        <row r="125">
          <cell r="A125" t="str">
            <v>Муниципальная программа Киселевского сельского поселения "Развитие транспортной системы"</v>
          </cell>
        </row>
        <row r="126">
          <cell r="A126" t="str">
            <v>Подпрограмма «Развитие транспортной инфраструктуры Киселевского сельского поселения» </v>
          </cell>
        </row>
        <row r="179">
          <cell r="A179" t="str">
    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    </cell>
        </row>
        <row r="180">
          <cell r="A180" t="str">
            <v>Подпрограмма «Благоустройство территории Киселевского сельского поселения» </v>
          </cell>
        </row>
        <row r="195">
          <cell r="A195" t="str">
            <v>Муниципальная программа Киселевского сельского поселения « Развитие культуры»</v>
          </cell>
        </row>
        <row r="209">
          <cell r="A209" t="str">
            <v>Подпрограмма «Организация досуга» </v>
          </cell>
        </row>
        <row r="210">
          <cell r="A210" t="str">
    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    </cell>
        </row>
        <row r="229">
          <cell r="A229" t="str">
    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    </cell>
        </row>
        <row r="235">
          <cell r="A235" t="str">
            <v>Непрограммные расходы органа местного самоуправления Киселевского сельского поселения</v>
          </cell>
        </row>
        <row r="236">
          <cell r="A236" t="str">
            <v>Иные непрограммные расходы</v>
          </cell>
        </row>
        <row r="237">
          <cell r="A237" t="str">
    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    </cell>
        </row>
        <row r="243">
          <cell r="A243" t="str">
            <v>Муниципальная прогрмма Киселевсого сельского поселения "Развитие физической культуры и спорта"</v>
          </cell>
        </row>
        <row r="244">
          <cell r="A244" t="str">
            <v>Подпрограмма «Развитие массовой физической культуры и спорта Киселевского сельского поселения»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52"/>
  <sheetViews>
    <sheetView zoomScaleSheetLayoutView="70" zoomScalePageLayoutView="0" workbookViewId="0" topLeftCell="A40">
      <selection activeCell="C45" sqref="C45"/>
    </sheetView>
  </sheetViews>
  <sheetFormatPr defaultColWidth="9.00390625" defaultRowHeight="12.75"/>
  <cols>
    <col min="1" max="1" width="35.125" style="18" customWidth="1"/>
    <col min="2" max="2" width="4.375" style="0" customWidth="1"/>
    <col min="3" max="3" width="30.50390625" style="0" customWidth="1"/>
    <col min="4" max="4" width="15.625" style="20" customWidth="1"/>
    <col min="5" max="5" width="14.125" style="20" customWidth="1"/>
    <col min="6" max="6" width="14.125" style="0" customWidth="1"/>
  </cols>
  <sheetData>
    <row r="1" spans="3:6" ht="12.75">
      <c r="C1" s="117" t="s">
        <v>169</v>
      </c>
      <c r="D1" s="117"/>
      <c r="E1" s="117"/>
      <c r="F1" s="117"/>
    </row>
    <row r="2" spans="4:5" ht="12.75">
      <c r="D2"/>
      <c r="E2" s="2"/>
    </row>
    <row r="3" spans="1:6" ht="15.75" customHeight="1" thickBot="1">
      <c r="A3" s="118" t="s">
        <v>170</v>
      </c>
      <c r="B3" s="118"/>
      <c r="C3" s="118"/>
      <c r="D3" s="118"/>
      <c r="E3" s="119"/>
      <c r="F3" s="19" t="s">
        <v>2</v>
      </c>
    </row>
    <row r="4" spans="2:6" ht="12.75">
      <c r="B4" s="120" t="s">
        <v>403</v>
      </c>
      <c r="C4" s="120"/>
      <c r="E4" s="20" t="s">
        <v>171</v>
      </c>
      <c r="F4" s="21" t="s">
        <v>9</v>
      </c>
    </row>
    <row r="5" spans="2:6" ht="12.75">
      <c r="B5" s="17"/>
      <c r="C5" s="17"/>
      <c r="E5" s="20" t="s">
        <v>172</v>
      </c>
      <c r="F5" s="22" t="s">
        <v>404</v>
      </c>
    </row>
    <row r="6" spans="1:6" ht="12.75">
      <c r="A6" s="23" t="s">
        <v>173</v>
      </c>
      <c r="B6" s="20"/>
      <c r="C6" s="20"/>
      <c r="E6" s="20" t="s">
        <v>174</v>
      </c>
      <c r="F6" s="24">
        <v>4228119</v>
      </c>
    </row>
    <row r="7" spans="1:6" ht="12.75" customHeight="1">
      <c r="A7" s="121" t="s">
        <v>175</v>
      </c>
      <c r="B7" s="121"/>
      <c r="C7" s="121"/>
      <c r="E7" s="20" t="s">
        <v>176</v>
      </c>
      <c r="F7" s="24">
        <v>951</v>
      </c>
    </row>
    <row r="8" spans="1:6" ht="12.75">
      <c r="A8" s="16" t="s">
        <v>177</v>
      </c>
      <c r="B8" s="20"/>
      <c r="C8" s="20"/>
      <c r="E8" s="20" t="s">
        <v>178</v>
      </c>
      <c r="F8" s="24">
        <v>60626425</v>
      </c>
    </row>
    <row r="9" spans="1:6" ht="12.75">
      <c r="A9" s="23" t="s">
        <v>179</v>
      </c>
      <c r="B9" s="20"/>
      <c r="C9" s="20"/>
      <c r="F9" s="24"/>
    </row>
    <row r="10" spans="1:6" ht="13.5" thickBot="1">
      <c r="A10" s="23" t="s">
        <v>180</v>
      </c>
      <c r="B10" s="20"/>
      <c r="C10" s="20"/>
      <c r="F10" s="25">
        <v>383</v>
      </c>
    </row>
    <row r="11" spans="1:6" ht="23.25" customHeight="1">
      <c r="A11" s="122" t="s">
        <v>181</v>
      </c>
      <c r="B11" s="122"/>
      <c r="C11" s="122"/>
      <c r="D11" s="122"/>
      <c r="E11" s="122"/>
      <c r="F11" s="122"/>
    </row>
    <row r="12" spans="1:6" ht="51" customHeight="1">
      <c r="A12" s="26" t="s">
        <v>140</v>
      </c>
      <c r="B12" s="26" t="s">
        <v>5</v>
      </c>
      <c r="C12" s="26" t="s">
        <v>182</v>
      </c>
      <c r="D12" s="26" t="s">
        <v>183</v>
      </c>
      <c r="E12" s="26" t="s">
        <v>6</v>
      </c>
      <c r="F12" s="26" t="s">
        <v>8</v>
      </c>
    </row>
    <row r="13" spans="1:6" s="28" customFormat="1" ht="13.5" thickBot="1">
      <c r="A13" s="27">
        <v>1</v>
      </c>
      <c r="B13" s="27">
        <v>2</v>
      </c>
      <c r="C13" s="27">
        <v>3</v>
      </c>
      <c r="D13" s="27" t="s">
        <v>0</v>
      </c>
      <c r="E13" s="27" t="s">
        <v>1</v>
      </c>
      <c r="F13" s="27" t="s">
        <v>7</v>
      </c>
    </row>
    <row r="14" spans="1:6" ht="13.5">
      <c r="A14" s="29" t="s">
        <v>93</v>
      </c>
      <c r="B14" s="30" t="s">
        <v>4</v>
      </c>
      <c r="C14" s="31" t="s">
        <v>94</v>
      </c>
      <c r="D14" s="32">
        <f>D15+D41</f>
        <v>17737600</v>
      </c>
      <c r="E14" s="32">
        <f>E15+E41</f>
        <v>17884733.04</v>
      </c>
      <c r="F14" s="33" t="str">
        <f>IF(OR(D14="-",E14&gt;=D14),"-",D14-IF(E14="-",0,E14))</f>
        <v>-</v>
      </c>
    </row>
    <row r="15" spans="1:6" ht="41.25">
      <c r="A15" s="34" t="s">
        <v>95</v>
      </c>
      <c r="B15" s="35" t="s">
        <v>4</v>
      </c>
      <c r="C15" s="36" t="s">
        <v>96</v>
      </c>
      <c r="D15" s="33">
        <f>D16+D21+D24+D32+D36</f>
        <v>11839900</v>
      </c>
      <c r="E15" s="33">
        <f>E16+E21+E24+E32+E36</f>
        <v>12102380.53</v>
      </c>
      <c r="F15" s="37">
        <f>D15-E15</f>
        <v>-262480.52999999933</v>
      </c>
    </row>
    <row r="16" spans="1:6" ht="13.5">
      <c r="A16" s="34" t="s">
        <v>16</v>
      </c>
      <c r="B16" s="38" t="s">
        <v>4</v>
      </c>
      <c r="C16" s="36" t="s">
        <v>97</v>
      </c>
      <c r="D16" s="33">
        <f>D17</f>
        <v>5056300</v>
      </c>
      <c r="E16" s="33">
        <f>E17</f>
        <v>5177270.459999999</v>
      </c>
      <c r="F16" s="39" t="str">
        <f>IF(OR(D16="-",E16&gt;=D16),"-",D16-IF(E16="-",0,E16))</f>
        <v>-</v>
      </c>
    </row>
    <row r="17" spans="1:6" ht="13.5">
      <c r="A17" s="34" t="s">
        <v>17</v>
      </c>
      <c r="B17" s="36" t="s">
        <v>4</v>
      </c>
      <c r="C17" s="36" t="s">
        <v>98</v>
      </c>
      <c r="D17" s="33">
        <f>D18+D19+D20</f>
        <v>5056300</v>
      </c>
      <c r="E17" s="33">
        <f>E18+E20+E19</f>
        <v>5177270.459999999</v>
      </c>
      <c r="F17" s="39" t="str">
        <f>IF(OR(D17="-",E17&gt;=D17),"-",D17-IF(E17="-",0,E17))</f>
        <v>-</v>
      </c>
    </row>
    <row r="18" spans="1:6" ht="132.75" customHeight="1">
      <c r="A18" s="34" t="s">
        <v>99</v>
      </c>
      <c r="B18" s="36" t="s">
        <v>4</v>
      </c>
      <c r="C18" s="36" t="s">
        <v>100</v>
      </c>
      <c r="D18" s="33">
        <v>4645600</v>
      </c>
      <c r="E18" s="33">
        <v>4765464.93</v>
      </c>
      <c r="F18" s="39" t="str">
        <f>IF(OR(D18="-",E18&gt;=D18),"-",D18-IF(E18="-",0,E18))</f>
        <v>-</v>
      </c>
    </row>
    <row r="19" spans="1:6" ht="202.5" customHeight="1">
      <c r="A19" s="34" t="s">
        <v>199</v>
      </c>
      <c r="B19" s="36" t="s">
        <v>4</v>
      </c>
      <c r="C19" s="36" t="s">
        <v>200</v>
      </c>
      <c r="D19" s="33">
        <v>28100</v>
      </c>
      <c r="E19" s="33">
        <v>29208.72</v>
      </c>
      <c r="F19" s="39">
        <f>D19-E19</f>
        <v>-1108.7200000000012</v>
      </c>
    </row>
    <row r="20" spans="1:6" ht="76.5" customHeight="1">
      <c r="A20" s="34" t="s">
        <v>101</v>
      </c>
      <c r="B20" s="36" t="s">
        <v>4</v>
      </c>
      <c r="C20" s="36" t="s">
        <v>102</v>
      </c>
      <c r="D20" s="33">
        <v>382600</v>
      </c>
      <c r="E20" s="33">
        <v>382596.81</v>
      </c>
      <c r="F20" s="39">
        <f>IF(OR(D20="-",E20&gt;=D20),"-",D20-IF(E20="-",0,E20))</f>
        <v>3.1900000000023283</v>
      </c>
    </row>
    <row r="21" spans="1:6" ht="27">
      <c r="A21" s="34" t="s">
        <v>18</v>
      </c>
      <c r="B21" s="36" t="s">
        <v>4</v>
      </c>
      <c r="C21" s="36" t="s">
        <v>103</v>
      </c>
      <c r="D21" s="33">
        <f>D22</f>
        <v>399600</v>
      </c>
      <c r="E21" s="33">
        <f>E22</f>
        <v>401982.08</v>
      </c>
      <c r="F21" s="39">
        <f>D21-E21</f>
        <v>-2382.0800000000163</v>
      </c>
    </row>
    <row r="22" spans="1:6" ht="29.25" customHeight="1">
      <c r="A22" s="34" t="s">
        <v>19</v>
      </c>
      <c r="B22" s="36" t="s">
        <v>4</v>
      </c>
      <c r="C22" s="36" t="s">
        <v>104</v>
      </c>
      <c r="D22" s="33">
        <f>D23</f>
        <v>399600</v>
      </c>
      <c r="E22" s="33">
        <f>E23</f>
        <v>401982.08</v>
      </c>
      <c r="F22" s="39">
        <f aca="true" t="shared" si="0" ref="F22:F52">D22-E22</f>
        <v>-2382.0800000000163</v>
      </c>
    </row>
    <row r="23" spans="1:6" ht="27">
      <c r="A23" s="34" t="s">
        <v>19</v>
      </c>
      <c r="B23" s="36" t="s">
        <v>4</v>
      </c>
      <c r="C23" s="36" t="s">
        <v>105</v>
      </c>
      <c r="D23" s="33">
        <v>399600</v>
      </c>
      <c r="E23" s="33">
        <v>401982.08</v>
      </c>
      <c r="F23" s="39">
        <f t="shared" si="0"/>
        <v>-2382.0800000000163</v>
      </c>
    </row>
    <row r="24" spans="1:6" ht="13.5">
      <c r="A24" s="34" t="s">
        <v>20</v>
      </c>
      <c r="B24" s="36" t="s">
        <v>4</v>
      </c>
      <c r="C24" s="36" t="s">
        <v>106</v>
      </c>
      <c r="D24" s="33">
        <f>D25+D27</f>
        <v>6359000</v>
      </c>
      <c r="E24" s="33">
        <f>E25+E27</f>
        <v>6379992.2299999995</v>
      </c>
      <c r="F24" s="39">
        <f t="shared" si="0"/>
        <v>-20992.229999999516</v>
      </c>
    </row>
    <row r="25" spans="1:6" ht="27">
      <c r="A25" s="34" t="s">
        <v>21</v>
      </c>
      <c r="B25" s="36" t="s">
        <v>4</v>
      </c>
      <c r="C25" s="36" t="s">
        <v>107</v>
      </c>
      <c r="D25" s="33">
        <f>D26</f>
        <v>215200</v>
      </c>
      <c r="E25" s="33">
        <f>E26</f>
        <v>218754.46</v>
      </c>
      <c r="F25" s="39">
        <f t="shared" si="0"/>
        <v>-3554.459999999992</v>
      </c>
    </row>
    <row r="26" spans="1:6" ht="81" customHeight="1">
      <c r="A26" s="34" t="s">
        <v>22</v>
      </c>
      <c r="B26" s="36" t="s">
        <v>4</v>
      </c>
      <c r="C26" s="36" t="s">
        <v>108</v>
      </c>
      <c r="D26" s="33">
        <v>215200</v>
      </c>
      <c r="E26" s="33">
        <v>218754.46</v>
      </c>
      <c r="F26" s="39">
        <f t="shared" si="0"/>
        <v>-3554.459999999992</v>
      </c>
    </row>
    <row r="27" spans="1:6" ht="13.5">
      <c r="A27" s="34" t="s">
        <v>23</v>
      </c>
      <c r="B27" s="36" t="s">
        <v>4</v>
      </c>
      <c r="C27" s="36" t="s">
        <v>109</v>
      </c>
      <c r="D27" s="33">
        <f>D28+D30</f>
        <v>6143800</v>
      </c>
      <c r="E27" s="33">
        <f>E28+E31</f>
        <v>6161237.77</v>
      </c>
      <c r="F27" s="39">
        <f t="shared" si="0"/>
        <v>-17437.769999999553</v>
      </c>
    </row>
    <row r="28" spans="1:6" ht="13.5">
      <c r="A28" s="34" t="s">
        <v>110</v>
      </c>
      <c r="B28" s="36" t="s">
        <v>4</v>
      </c>
      <c r="C28" s="36" t="s">
        <v>111</v>
      </c>
      <c r="D28" s="33">
        <f>D29</f>
        <v>3758100</v>
      </c>
      <c r="E28" s="33">
        <f>E29</f>
        <v>3758393.13</v>
      </c>
      <c r="F28" s="39">
        <f t="shared" si="0"/>
        <v>-293.12999999988824</v>
      </c>
    </row>
    <row r="29" spans="1:6" ht="63" customHeight="1">
      <c r="A29" s="34" t="s">
        <v>112</v>
      </c>
      <c r="B29" s="36" t="s">
        <v>4</v>
      </c>
      <c r="C29" s="36" t="s">
        <v>113</v>
      </c>
      <c r="D29" s="33">
        <v>3758100</v>
      </c>
      <c r="E29" s="33">
        <v>3758393.13</v>
      </c>
      <c r="F29" s="39">
        <f t="shared" si="0"/>
        <v>-293.12999999988824</v>
      </c>
    </row>
    <row r="30" spans="1:6" ht="13.5">
      <c r="A30" s="34" t="s">
        <v>24</v>
      </c>
      <c r="B30" s="36" t="s">
        <v>4</v>
      </c>
      <c r="C30" s="36" t="s">
        <v>114</v>
      </c>
      <c r="D30" s="33">
        <f>D31</f>
        <v>2385700</v>
      </c>
      <c r="E30" s="33">
        <f>E31</f>
        <v>2402844.64</v>
      </c>
      <c r="F30" s="39">
        <f t="shared" si="0"/>
        <v>-17144.64000000013</v>
      </c>
    </row>
    <row r="31" spans="1:6" ht="66.75" customHeight="1">
      <c r="A31" s="34" t="s">
        <v>25</v>
      </c>
      <c r="B31" s="36" t="s">
        <v>4</v>
      </c>
      <c r="C31" s="36" t="s">
        <v>115</v>
      </c>
      <c r="D31" s="33">
        <v>2385700</v>
      </c>
      <c r="E31" s="33">
        <v>2402844.64</v>
      </c>
      <c r="F31" s="39">
        <f t="shared" si="0"/>
        <v>-17144.64000000013</v>
      </c>
    </row>
    <row r="32" spans="1:6" ht="69">
      <c r="A32" s="34" t="s">
        <v>26</v>
      </c>
      <c r="B32" s="36" t="s">
        <v>4</v>
      </c>
      <c r="C32" s="36" t="s">
        <v>116</v>
      </c>
      <c r="D32" s="40">
        <f aca="true" t="shared" si="1" ref="D32:E34">D33</f>
        <v>3800</v>
      </c>
      <c r="E32" s="40">
        <f t="shared" si="1"/>
        <v>3827.22</v>
      </c>
      <c r="F32" s="39" t="s">
        <v>14</v>
      </c>
    </row>
    <row r="33" spans="1:6" ht="159" customHeight="1">
      <c r="A33" s="34" t="s">
        <v>27</v>
      </c>
      <c r="B33" s="36" t="s">
        <v>4</v>
      </c>
      <c r="C33" s="36" t="s">
        <v>117</v>
      </c>
      <c r="D33" s="40">
        <f t="shared" si="1"/>
        <v>3800</v>
      </c>
      <c r="E33" s="40">
        <f t="shared" si="1"/>
        <v>3827.22</v>
      </c>
      <c r="F33" s="39" t="s">
        <v>14</v>
      </c>
    </row>
    <row r="34" spans="1:6" ht="79.5" customHeight="1">
      <c r="A34" s="34" t="s">
        <v>28</v>
      </c>
      <c r="B34" s="36" t="s">
        <v>4</v>
      </c>
      <c r="C34" s="36" t="s">
        <v>118</v>
      </c>
      <c r="D34" s="40">
        <f t="shared" si="1"/>
        <v>3800</v>
      </c>
      <c r="E34" s="40">
        <f t="shared" si="1"/>
        <v>3827.22</v>
      </c>
      <c r="F34" s="39" t="s">
        <v>14</v>
      </c>
    </row>
    <row r="35" spans="1:6" ht="69.75" customHeight="1">
      <c r="A35" s="34" t="s">
        <v>29</v>
      </c>
      <c r="B35" s="36" t="s">
        <v>4</v>
      </c>
      <c r="C35" s="36" t="s">
        <v>119</v>
      </c>
      <c r="D35" s="40">
        <v>3800</v>
      </c>
      <c r="E35" s="40">
        <v>3827.22</v>
      </c>
      <c r="F35" s="39" t="s">
        <v>14</v>
      </c>
    </row>
    <row r="36" spans="1:6" ht="36" customHeight="1">
      <c r="A36" s="34" t="s">
        <v>186</v>
      </c>
      <c r="B36" s="36" t="s">
        <v>4</v>
      </c>
      <c r="C36" s="36" t="s">
        <v>187</v>
      </c>
      <c r="D36" s="40">
        <f>D37</f>
        <v>21200</v>
      </c>
      <c r="E36" s="40">
        <f>E37+E39</f>
        <v>139308.53999999998</v>
      </c>
      <c r="F36" s="39" t="s">
        <v>14</v>
      </c>
    </row>
    <row r="37" spans="1:6" ht="83.25" customHeight="1">
      <c r="A37" s="34" t="s">
        <v>188</v>
      </c>
      <c r="B37" s="36" t="s">
        <v>4</v>
      </c>
      <c r="C37" s="36" t="s">
        <v>189</v>
      </c>
      <c r="D37" s="40">
        <f>D38</f>
        <v>21200</v>
      </c>
      <c r="E37" s="40">
        <f>E38</f>
        <v>21184.64</v>
      </c>
      <c r="F37" s="39" t="s">
        <v>14</v>
      </c>
    </row>
    <row r="38" spans="1:6" ht="86.25" customHeight="1">
      <c r="A38" s="34" t="s">
        <v>211</v>
      </c>
      <c r="B38" s="36" t="s">
        <v>4</v>
      </c>
      <c r="C38" s="36" t="s">
        <v>210</v>
      </c>
      <c r="D38" s="40">
        <v>21200</v>
      </c>
      <c r="E38" s="40">
        <v>21184.64</v>
      </c>
      <c r="F38" s="39" t="s">
        <v>14</v>
      </c>
    </row>
    <row r="39" spans="1:6" ht="51" customHeight="1">
      <c r="A39" s="34" t="s">
        <v>407</v>
      </c>
      <c r="B39" s="36" t="s">
        <v>4</v>
      </c>
      <c r="C39" s="36" t="s">
        <v>405</v>
      </c>
      <c r="D39" s="40" t="s">
        <v>14</v>
      </c>
      <c r="E39" s="40">
        <f>E40</f>
        <v>118123.9</v>
      </c>
      <c r="F39" s="39" t="s">
        <v>14</v>
      </c>
    </row>
    <row r="40" spans="1:6" ht="76.5" customHeight="1">
      <c r="A40" s="34" t="s">
        <v>408</v>
      </c>
      <c r="B40" s="36" t="s">
        <v>4</v>
      </c>
      <c r="C40" s="36" t="s">
        <v>406</v>
      </c>
      <c r="D40" s="40" t="s">
        <v>14</v>
      </c>
      <c r="E40" s="40">
        <v>118123.9</v>
      </c>
      <c r="F40" s="39" t="s">
        <v>14</v>
      </c>
    </row>
    <row r="41" spans="1:6" ht="27">
      <c r="A41" s="34" t="s">
        <v>120</v>
      </c>
      <c r="B41" s="36" t="s">
        <v>4</v>
      </c>
      <c r="C41" s="36" t="s">
        <v>121</v>
      </c>
      <c r="D41" s="40">
        <f>D42</f>
        <v>5897700</v>
      </c>
      <c r="E41" s="40">
        <f>E42</f>
        <v>5782352.51</v>
      </c>
      <c r="F41" s="39">
        <f t="shared" si="0"/>
        <v>115347.49000000022</v>
      </c>
    </row>
    <row r="42" spans="1:6" ht="75" customHeight="1">
      <c r="A42" s="34" t="s">
        <v>122</v>
      </c>
      <c r="B42" s="36" t="s">
        <v>4</v>
      </c>
      <c r="C42" s="36" t="s">
        <v>123</v>
      </c>
      <c r="D42" s="40">
        <f>D43+D48</f>
        <v>5897700</v>
      </c>
      <c r="E42" s="40">
        <f>E43+E48</f>
        <v>5782352.51</v>
      </c>
      <c r="F42" s="39">
        <f t="shared" si="0"/>
        <v>115347.49000000022</v>
      </c>
    </row>
    <row r="43" spans="1:6" ht="27">
      <c r="A43" s="34" t="s">
        <v>124</v>
      </c>
      <c r="B43" s="36" t="s">
        <v>4</v>
      </c>
      <c r="C43" s="36" t="s">
        <v>429</v>
      </c>
      <c r="D43" s="40">
        <f>D46+D44</f>
        <v>173500</v>
      </c>
      <c r="E43" s="40">
        <f>E44+E46</f>
        <v>173500</v>
      </c>
      <c r="F43" s="39" t="s">
        <v>14</v>
      </c>
    </row>
    <row r="44" spans="1:6" ht="63" customHeight="1">
      <c r="A44" s="34" t="s">
        <v>125</v>
      </c>
      <c r="B44" s="36" t="s">
        <v>4</v>
      </c>
      <c r="C44" s="36" t="s">
        <v>126</v>
      </c>
      <c r="D44" s="40">
        <v>200</v>
      </c>
      <c r="E44" s="40">
        <f>E45</f>
        <v>200</v>
      </c>
      <c r="F44" s="39" t="s">
        <v>14</v>
      </c>
    </row>
    <row r="45" spans="1:6" ht="66.75" customHeight="1">
      <c r="A45" s="34" t="s">
        <v>127</v>
      </c>
      <c r="B45" s="41" t="s">
        <v>4</v>
      </c>
      <c r="C45" s="36" t="s">
        <v>128</v>
      </c>
      <c r="D45" s="40">
        <v>200</v>
      </c>
      <c r="E45" s="40">
        <v>200</v>
      </c>
      <c r="F45" s="39" t="s">
        <v>14</v>
      </c>
    </row>
    <row r="46" spans="1:6" ht="74.25" customHeight="1">
      <c r="A46" s="34" t="s">
        <v>129</v>
      </c>
      <c r="B46" s="36" t="s">
        <v>4</v>
      </c>
      <c r="C46" s="36" t="s">
        <v>130</v>
      </c>
      <c r="D46" s="40">
        <v>173300</v>
      </c>
      <c r="E46" s="40">
        <f>E47</f>
        <v>173300</v>
      </c>
      <c r="F46" s="39" t="s">
        <v>14</v>
      </c>
    </row>
    <row r="47" spans="1:6" ht="80.25" customHeight="1">
      <c r="A47" s="34" t="s">
        <v>131</v>
      </c>
      <c r="B47" s="36" t="s">
        <v>4</v>
      </c>
      <c r="C47" s="36" t="s">
        <v>132</v>
      </c>
      <c r="D47" s="40">
        <v>173300</v>
      </c>
      <c r="E47" s="40">
        <v>173300</v>
      </c>
      <c r="F47" s="39" t="s">
        <v>14</v>
      </c>
    </row>
    <row r="48" spans="1:6" ht="22.5" customHeight="1">
      <c r="A48" s="34" t="s">
        <v>133</v>
      </c>
      <c r="B48" s="41" t="s">
        <v>4</v>
      </c>
      <c r="C48" s="36" t="s">
        <v>428</v>
      </c>
      <c r="D48" s="40">
        <f>D50+D51</f>
        <v>5724200</v>
      </c>
      <c r="E48" s="40">
        <f>E50+E51</f>
        <v>5608852.51</v>
      </c>
      <c r="F48" s="39">
        <f t="shared" si="0"/>
        <v>115347.49000000022</v>
      </c>
    </row>
    <row r="49" spans="1:6" ht="126" customHeight="1">
      <c r="A49" s="34" t="s">
        <v>134</v>
      </c>
      <c r="B49" s="41" t="s">
        <v>4</v>
      </c>
      <c r="C49" s="36" t="s">
        <v>135</v>
      </c>
      <c r="D49" s="40">
        <f>D50</f>
        <v>3865100</v>
      </c>
      <c r="E49" s="40">
        <f>E50</f>
        <v>3749811.26</v>
      </c>
      <c r="F49" s="39">
        <f t="shared" si="0"/>
        <v>115288.74000000022</v>
      </c>
    </row>
    <row r="50" spans="1:6" ht="129" customHeight="1">
      <c r="A50" s="42" t="s">
        <v>136</v>
      </c>
      <c r="B50" s="41" t="s">
        <v>4</v>
      </c>
      <c r="C50" s="36" t="s">
        <v>137</v>
      </c>
      <c r="D50" s="40">
        <v>3865100</v>
      </c>
      <c r="E50" s="40">
        <v>3749811.26</v>
      </c>
      <c r="F50" s="39">
        <f t="shared" si="0"/>
        <v>115288.74000000022</v>
      </c>
    </row>
    <row r="51" spans="1:6" ht="50.25" customHeight="1">
      <c r="A51" s="42" t="s">
        <v>382</v>
      </c>
      <c r="B51" s="41" t="s">
        <v>4</v>
      </c>
      <c r="C51" s="36" t="s">
        <v>384</v>
      </c>
      <c r="D51" s="40">
        <f>D52</f>
        <v>1859100</v>
      </c>
      <c r="E51" s="40">
        <f>E52</f>
        <v>1859041.25</v>
      </c>
      <c r="F51" s="39">
        <f t="shared" si="0"/>
        <v>58.75</v>
      </c>
    </row>
    <row r="52" spans="1:6" ht="50.25" customHeight="1">
      <c r="A52" s="42" t="s">
        <v>383</v>
      </c>
      <c r="B52" s="41" t="s">
        <v>4</v>
      </c>
      <c r="C52" s="36" t="s">
        <v>385</v>
      </c>
      <c r="D52" s="40">
        <v>1859100</v>
      </c>
      <c r="E52" s="40">
        <v>1859041.25</v>
      </c>
      <c r="F52" s="39">
        <f t="shared" si="0"/>
        <v>58.75</v>
      </c>
    </row>
  </sheetData>
  <sheetProtection/>
  <mergeCells count="5">
    <mergeCell ref="C1:F1"/>
    <mergeCell ref="A3:E3"/>
    <mergeCell ref="B4:C4"/>
    <mergeCell ref="A7:C7"/>
    <mergeCell ref="A11:F11"/>
  </mergeCells>
  <conditionalFormatting sqref="F14 F21:F38">
    <cfRule type="cellIs" priority="40" dxfId="86" operator="equal" stopIfTrue="1">
      <formula>0</formula>
    </cfRule>
  </conditionalFormatting>
  <conditionalFormatting sqref="F15">
    <cfRule type="cellIs" priority="39" dxfId="86" operator="equal" stopIfTrue="1">
      <formula>0</formula>
    </cfRule>
  </conditionalFormatting>
  <conditionalFormatting sqref="F16">
    <cfRule type="cellIs" priority="38" dxfId="86" operator="equal" stopIfTrue="1">
      <formula>0</formula>
    </cfRule>
  </conditionalFormatting>
  <conditionalFormatting sqref="F17">
    <cfRule type="cellIs" priority="37" dxfId="86" operator="equal" stopIfTrue="1">
      <formula>0</formula>
    </cfRule>
  </conditionalFormatting>
  <conditionalFormatting sqref="F18">
    <cfRule type="cellIs" priority="36" dxfId="86" operator="equal" stopIfTrue="1">
      <formula>0</formula>
    </cfRule>
  </conditionalFormatting>
  <conditionalFormatting sqref="F20">
    <cfRule type="cellIs" priority="35" dxfId="86" operator="equal" stopIfTrue="1">
      <formula>0</formula>
    </cfRule>
  </conditionalFormatting>
  <conditionalFormatting sqref="F41:F52">
    <cfRule type="cellIs" priority="34" dxfId="86" operator="equal" stopIfTrue="1">
      <formula>0</formula>
    </cfRule>
  </conditionalFormatting>
  <conditionalFormatting sqref="F19">
    <cfRule type="cellIs" priority="5" dxfId="86" operator="equal" stopIfTrue="1">
      <formula>0</formula>
    </cfRule>
  </conditionalFormatting>
  <conditionalFormatting sqref="F39">
    <cfRule type="cellIs" priority="2" dxfId="86" operator="equal" stopIfTrue="1">
      <formula>0</formula>
    </cfRule>
  </conditionalFormatting>
  <conditionalFormatting sqref="F40">
    <cfRule type="cellIs" priority="1" dxfId="86" operator="equal" stopIfTrue="1">
      <formula>0</formula>
    </cfRule>
  </conditionalFormatting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="69" zoomScaleNormal="69" zoomScalePageLayoutView="0" workbookViewId="0" topLeftCell="A21">
      <selection activeCell="F15" sqref="F15"/>
    </sheetView>
  </sheetViews>
  <sheetFormatPr defaultColWidth="9.00390625" defaultRowHeight="12.75"/>
  <cols>
    <col min="1" max="1" width="60.50390625" style="0" customWidth="1"/>
    <col min="2" max="2" width="7.125" style="0" customWidth="1"/>
    <col min="3" max="3" width="40.625" style="0" customWidth="1"/>
    <col min="4" max="4" width="18.875" style="0" customWidth="1"/>
    <col min="5" max="5" width="18.625" style="0" customWidth="1"/>
    <col min="6" max="6" width="20.125" style="0" customWidth="1"/>
  </cols>
  <sheetData>
    <row r="1" ht="12.75" customHeight="1"/>
    <row r="2" spans="1:6" ht="13.5" customHeight="1">
      <c r="A2" s="125" t="s">
        <v>12</v>
      </c>
      <c r="B2" s="125"/>
      <c r="C2" s="125"/>
      <c r="D2" s="125"/>
      <c r="E2" s="43"/>
      <c r="F2" s="44" t="s">
        <v>11</v>
      </c>
    </row>
    <row r="3" spans="1:6" ht="13.5" customHeight="1" thickBot="1">
      <c r="A3" s="45"/>
      <c r="B3" s="45"/>
      <c r="C3" s="46"/>
      <c r="D3" s="47"/>
      <c r="E3" s="47"/>
      <c r="F3" s="47"/>
    </row>
    <row r="4" spans="1:6" ht="9.75" customHeight="1">
      <c r="A4" s="126" t="s">
        <v>3</v>
      </c>
      <c r="B4" s="129" t="s">
        <v>5</v>
      </c>
      <c r="C4" s="132" t="s">
        <v>13</v>
      </c>
      <c r="D4" s="134" t="s">
        <v>10</v>
      </c>
      <c r="E4" s="137" t="s">
        <v>6</v>
      </c>
      <c r="F4" s="123" t="s">
        <v>8</v>
      </c>
    </row>
    <row r="5" spans="1:6" ht="5.25" customHeight="1">
      <c r="A5" s="127"/>
      <c r="B5" s="130"/>
      <c r="C5" s="133"/>
      <c r="D5" s="135"/>
      <c r="E5" s="138"/>
      <c r="F5" s="124"/>
    </row>
    <row r="6" spans="1:6" ht="9" customHeight="1">
      <c r="A6" s="127"/>
      <c r="B6" s="130"/>
      <c r="C6" s="133"/>
      <c r="D6" s="135"/>
      <c r="E6" s="138"/>
      <c r="F6" s="124"/>
    </row>
    <row r="7" spans="1:6" ht="6" customHeight="1">
      <c r="A7" s="127"/>
      <c r="B7" s="130"/>
      <c r="C7" s="133"/>
      <c r="D7" s="135"/>
      <c r="E7" s="138"/>
      <c r="F7" s="124"/>
    </row>
    <row r="8" spans="1:6" ht="6" customHeight="1">
      <c r="A8" s="127"/>
      <c r="B8" s="130"/>
      <c r="C8" s="133"/>
      <c r="D8" s="135"/>
      <c r="E8" s="138"/>
      <c r="F8" s="124"/>
    </row>
    <row r="9" spans="1:6" ht="24" customHeight="1">
      <c r="A9" s="127"/>
      <c r="B9" s="130"/>
      <c r="C9" s="133"/>
      <c r="D9" s="135"/>
      <c r="E9" s="138"/>
      <c r="F9" s="124"/>
    </row>
    <row r="10" spans="1:6" ht="3.75" customHeight="1" hidden="1">
      <c r="A10" s="127"/>
      <c r="B10" s="130"/>
      <c r="C10" s="91"/>
      <c r="D10" s="135"/>
      <c r="E10" s="92"/>
      <c r="F10" s="93"/>
    </row>
    <row r="11" spans="1:6" ht="12.75" customHeight="1" hidden="1">
      <c r="A11" s="128"/>
      <c r="B11" s="131"/>
      <c r="C11" s="94"/>
      <c r="D11" s="136"/>
      <c r="E11" s="95"/>
      <c r="F11" s="96"/>
    </row>
    <row r="12" spans="1:6" ht="13.5" customHeight="1" thickBot="1">
      <c r="A12" s="97">
        <v>1</v>
      </c>
      <c r="B12" s="98">
        <v>2</v>
      </c>
      <c r="C12" s="99">
        <v>3</v>
      </c>
      <c r="D12" s="100" t="s">
        <v>0</v>
      </c>
      <c r="E12" s="101" t="s">
        <v>1</v>
      </c>
      <c r="F12" s="102" t="s">
        <v>7</v>
      </c>
    </row>
    <row r="13" spans="1:6" ht="17.25">
      <c r="A13" s="48" t="s">
        <v>30</v>
      </c>
      <c r="B13" s="49" t="s">
        <v>31</v>
      </c>
      <c r="C13" s="50" t="s">
        <v>32</v>
      </c>
      <c r="D13" s="51">
        <f>D16+D74+D83+D102+D121+D159+D167+H182+D194+D179</f>
        <v>18710662.82</v>
      </c>
      <c r="E13" s="51">
        <f>E16+E74+E83+E102+E121+E159+E167+I182+E194+E179</f>
        <v>18511068.77</v>
      </c>
      <c r="F13" s="53">
        <f>D13-E13</f>
        <v>199594.05000000075</v>
      </c>
    </row>
    <row r="14" spans="1:6" ht="51.75">
      <c r="A14" s="113" t="s">
        <v>457</v>
      </c>
      <c r="B14" s="114" t="s">
        <v>31</v>
      </c>
      <c r="C14" s="50" t="s">
        <v>456</v>
      </c>
      <c r="D14" s="115">
        <v>18710662.82</v>
      </c>
      <c r="E14" s="115">
        <v>18511068.77</v>
      </c>
      <c r="F14" s="116">
        <f>F13</f>
        <v>199594.05000000075</v>
      </c>
    </row>
    <row r="15" spans="1:6" ht="17.25">
      <c r="A15" s="85"/>
      <c r="B15" s="86"/>
      <c r="C15" s="87"/>
      <c r="D15" s="88"/>
      <c r="E15" s="89"/>
      <c r="F15" s="90"/>
    </row>
    <row r="16" spans="1:6" ht="17.25">
      <c r="A16" s="48" t="s">
        <v>33</v>
      </c>
      <c r="B16" s="49" t="s">
        <v>31</v>
      </c>
      <c r="C16" s="50" t="s">
        <v>226</v>
      </c>
      <c r="D16" s="51">
        <f>D17+D39+D45+D33-200</f>
        <v>5340600</v>
      </c>
      <c r="E16" s="51">
        <f>E17+E45</f>
        <v>5273382.85</v>
      </c>
      <c r="F16" s="53">
        <f>IF(OR(D16="-",E16&gt;=D16),"-",D16-IF(E16="-",0,E16))</f>
        <v>67217.15000000037</v>
      </c>
    </row>
    <row r="17" spans="1:6" ht="81.75" customHeight="1">
      <c r="A17" s="48" t="s">
        <v>47</v>
      </c>
      <c r="B17" s="49" t="s">
        <v>31</v>
      </c>
      <c r="C17" s="50" t="s">
        <v>227</v>
      </c>
      <c r="D17" s="51">
        <f>D18+D33</f>
        <v>5040600</v>
      </c>
      <c r="E17" s="51">
        <f>E18+E33</f>
        <v>5023898.029999999</v>
      </c>
      <c r="F17" s="53">
        <f>IF(OR(D17="-",E17&gt;=D17),"-",D17-IF(E17="-",0,E17))</f>
        <v>16701.97000000067</v>
      </c>
    </row>
    <row r="18" spans="1:6" ht="93" customHeight="1">
      <c r="A18" s="48" t="s">
        <v>190</v>
      </c>
      <c r="B18" s="49" t="s">
        <v>31</v>
      </c>
      <c r="C18" s="50" t="s">
        <v>228</v>
      </c>
      <c r="D18" s="51">
        <f>D19</f>
        <v>5040400</v>
      </c>
      <c r="E18" s="51">
        <f>E19</f>
        <v>5023698.029999999</v>
      </c>
      <c r="F18" s="51">
        <f>D18-E18</f>
        <v>16701.97000000067</v>
      </c>
    </row>
    <row r="19" spans="1:6" ht="79.5" customHeight="1">
      <c r="A19" s="48" t="str">
        <f>'[1]117_2'!A18</f>
        <v>Подпрограмма «Нормативно-методическое обеспечение и организация бюджетного процесса»</v>
      </c>
      <c r="B19" s="49" t="s">
        <v>31</v>
      </c>
      <c r="C19" s="50" t="s">
        <v>229</v>
      </c>
      <c r="D19" s="51">
        <f>D21+D27+D30</f>
        <v>5040400</v>
      </c>
      <c r="E19" s="51">
        <f>E21+E30+E27</f>
        <v>5023698.029999999</v>
      </c>
      <c r="F19" s="51">
        <f>D19-E19</f>
        <v>16701.97000000067</v>
      </c>
    </row>
    <row r="20" spans="1:6" ht="177" customHeight="1">
      <c r="A20" s="106" t="s">
        <v>445</v>
      </c>
      <c r="B20" s="49" t="s">
        <v>31</v>
      </c>
      <c r="C20" s="50" t="s">
        <v>430</v>
      </c>
      <c r="D20" s="51">
        <f>D21</f>
        <v>3973400</v>
      </c>
      <c r="E20" s="51">
        <f>E21</f>
        <v>3973150.84</v>
      </c>
      <c r="F20" s="51">
        <f aca="true" t="shared" si="0" ref="F20:F32">D20-E20</f>
        <v>249.160000000149</v>
      </c>
    </row>
    <row r="21" spans="1:6" ht="147" customHeight="1">
      <c r="A21" s="54" t="s">
        <v>34</v>
      </c>
      <c r="B21" s="55" t="s">
        <v>31</v>
      </c>
      <c r="C21" s="56" t="s">
        <v>230</v>
      </c>
      <c r="D21" s="57">
        <f>D22</f>
        <v>3973400</v>
      </c>
      <c r="E21" s="58">
        <f>E22</f>
        <v>3973150.84</v>
      </c>
      <c r="F21" s="51">
        <f t="shared" si="0"/>
        <v>249.160000000149</v>
      </c>
    </row>
    <row r="22" spans="1:6" ht="90.75" customHeight="1">
      <c r="A22" s="54" t="s">
        <v>35</v>
      </c>
      <c r="B22" s="55" t="s">
        <v>31</v>
      </c>
      <c r="C22" s="56" t="s">
        <v>232</v>
      </c>
      <c r="D22" s="57">
        <f>D23+D24+D25</f>
        <v>3973400</v>
      </c>
      <c r="E22" s="58">
        <f>E23+E25+E24</f>
        <v>3973150.84</v>
      </c>
      <c r="F22" s="51">
        <f t="shared" si="0"/>
        <v>249.160000000149</v>
      </c>
    </row>
    <row r="23" spans="1:6" ht="56.25" customHeight="1">
      <c r="A23" s="54" t="s">
        <v>36</v>
      </c>
      <c r="B23" s="55" t="s">
        <v>31</v>
      </c>
      <c r="C23" s="56" t="s">
        <v>231</v>
      </c>
      <c r="D23" s="57">
        <v>2903324.12</v>
      </c>
      <c r="E23" s="60">
        <v>2903264.01</v>
      </c>
      <c r="F23" s="51">
        <f t="shared" si="0"/>
        <v>60.110000000335276</v>
      </c>
    </row>
    <row r="24" spans="1:6" ht="75" customHeight="1">
      <c r="A24" s="54" t="s">
        <v>37</v>
      </c>
      <c r="B24" s="55" t="s">
        <v>31</v>
      </c>
      <c r="C24" s="56" t="s">
        <v>233</v>
      </c>
      <c r="D24" s="57">
        <v>201100</v>
      </c>
      <c r="E24" s="60">
        <v>201067.5</v>
      </c>
      <c r="F24" s="51">
        <f t="shared" si="0"/>
        <v>32.5</v>
      </c>
    </row>
    <row r="25" spans="1:6" ht="111.75" customHeight="1">
      <c r="A25" s="54" t="s">
        <v>38</v>
      </c>
      <c r="B25" s="55" t="s">
        <v>31</v>
      </c>
      <c r="C25" s="56" t="s">
        <v>234</v>
      </c>
      <c r="D25" s="57">
        <v>868975.88</v>
      </c>
      <c r="E25" s="60">
        <v>868819.33</v>
      </c>
      <c r="F25" s="51">
        <f t="shared" si="0"/>
        <v>156.55000000004657</v>
      </c>
    </row>
    <row r="26" spans="1:6" ht="175.5" customHeight="1">
      <c r="A26" s="106" t="s">
        <v>431</v>
      </c>
      <c r="B26" s="55" t="s">
        <v>31</v>
      </c>
      <c r="C26" s="56" t="s">
        <v>446</v>
      </c>
      <c r="D26" s="57">
        <f>D27+D30</f>
        <v>1067000</v>
      </c>
      <c r="E26" s="57">
        <f>E27+E30</f>
        <v>1050547.19</v>
      </c>
      <c r="F26" s="51">
        <f t="shared" si="0"/>
        <v>16452.810000000056</v>
      </c>
    </row>
    <row r="27" spans="1:6" ht="147" customHeight="1">
      <c r="A27" s="54" t="s">
        <v>34</v>
      </c>
      <c r="B27" s="55" t="s">
        <v>31</v>
      </c>
      <c r="C27" s="56" t="s">
        <v>235</v>
      </c>
      <c r="D27" s="57">
        <f>D29</f>
        <v>13200</v>
      </c>
      <c r="E27" s="58">
        <f>E29</f>
        <v>13181</v>
      </c>
      <c r="F27" s="51">
        <f t="shared" si="0"/>
        <v>19</v>
      </c>
    </row>
    <row r="28" spans="1:6" ht="72" customHeight="1">
      <c r="A28" s="54" t="s">
        <v>35</v>
      </c>
      <c r="B28" s="55" t="s">
        <v>31</v>
      </c>
      <c r="C28" s="56" t="s">
        <v>236</v>
      </c>
      <c r="D28" s="57">
        <f>D29</f>
        <v>13200</v>
      </c>
      <c r="E28" s="58">
        <f>E29</f>
        <v>13181</v>
      </c>
      <c r="F28" s="51">
        <f t="shared" si="0"/>
        <v>19</v>
      </c>
    </row>
    <row r="29" spans="1:6" ht="91.5" customHeight="1">
      <c r="A29" s="54" t="s">
        <v>37</v>
      </c>
      <c r="B29" s="55" t="s">
        <v>31</v>
      </c>
      <c r="C29" s="56" t="s">
        <v>237</v>
      </c>
      <c r="D29" s="57">
        <v>13200</v>
      </c>
      <c r="E29" s="60">
        <v>13181</v>
      </c>
      <c r="F29" s="51">
        <f t="shared" si="0"/>
        <v>19</v>
      </c>
    </row>
    <row r="30" spans="1:6" ht="77.25" customHeight="1">
      <c r="A30" s="54" t="s">
        <v>39</v>
      </c>
      <c r="B30" s="55" t="s">
        <v>31</v>
      </c>
      <c r="C30" s="56" t="s">
        <v>238</v>
      </c>
      <c r="D30" s="57">
        <f>D31</f>
        <v>1053800</v>
      </c>
      <c r="E30" s="58">
        <f>E32</f>
        <v>1037366.19</v>
      </c>
      <c r="F30" s="51">
        <f t="shared" si="0"/>
        <v>16433.810000000056</v>
      </c>
    </row>
    <row r="31" spans="1:6" ht="89.25" customHeight="1">
      <c r="A31" s="54" t="s">
        <v>40</v>
      </c>
      <c r="B31" s="55" t="s">
        <v>31</v>
      </c>
      <c r="C31" s="56" t="s">
        <v>239</v>
      </c>
      <c r="D31" s="57">
        <f>D32</f>
        <v>1053800</v>
      </c>
      <c r="E31" s="58">
        <f>E32</f>
        <v>1037366.19</v>
      </c>
      <c r="F31" s="51">
        <f t="shared" si="0"/>
        <v>16433.810000000056</v>
      </c>
    </row>
    <row r="32" spans="1:6" ht="87" customHeight="1">
      <c r="A32" s="54" t="s">
        <v>41</v>
      </c>
      <c r="B32" s="55" t="s">
        <v>31</v>
      </c>
      <c r="C32" s="56" t="s">
        <v>240</v>
      </c>
      <c r="D32" s="57">
        <v>1053800</v>
      </c>
      <c r="E32" s="60">
        <v>1037366.19</v>
      </c>
      <c r="F32" s="51">
        <f t="shared" si="0"/>
        <v>16433.810000000056</v>
      </c>
    </row>
    <row r="33" spans="1:6" ht="87" customHeight="1">
      <c r="A33" s="54" t="s">
        <v>433</v>
      </c>
      <c r="B33" s="55" t="s">
        <v>31</v>
      </c>
      <c r="C33" s="56" t="s">
        <v>432</v>
      </c>
      <c r="D33" s="57">
        <f aca="true" t="shared" si="1" ref="D33:E35">D34</f>
        <v>200</v>
      </c>
      <c r="E33" s="57">
        <f t="shared" si="1"/>
        <v>200</v>
      </c>
      <c r="F33" s="59" t="s">
        <v>14</v>
      </c>
    </row>
    <row r="34" spans="1:6" ht="60.75" customHeight="1">
      <c r="A34" s="54" t="s">
        <v>437</v>
      </c>
      <c r="B34" s="55" t="s">
        <v>31</v>
      </c>
      <c r="C34" s="56" t="s">
        <v>434</v>
      </c>
      <c r="D34" s="57">
        <f t="shared" si="1"/>
        <v>200</v>
      </c>
      <c r="E34" s="57">
        <f t="shared" si="1"/>
        <v>200</v>
      </c>
      <c r="F34" s="59" t="s">
        <v>14</v>
      </c>
    </row>
    <row r="35" spans="1:6" ht="232.5" customHeight="1">
      <c r="A35" s="107" t="s">
        <v>436</v>
      </c>
      <c r="B35" s="55" t="s">
        <v>31</v>
      </c>
      <c r="C35" s="56" t="s">
        <v>435</v>
      </c>
      <c r="D35" s="57">
        <f t="shared" si="1"/>
        <v>200</v>
      </c>
      <c r="E35" s="57">
        <f t="shared" si="1"/>
        <v>200</v>
      </c>
      <c r="F35" s="59" t="s">
        <v>14</v>
      </c>
    </row>
    <row r="36" spans="1:6" ht="79.5" customHeight="1">
      <c r="A36" s="54" t="s">
        <v>39</v>
      </c>
      <c r="B36" s="55" t="s">
        <v>31</v>
      </c>
      <c r="C36" s="56" t="s">
        <v>241</v>
      </c>
      <c r="D36" s="57">
        <f>D37</f>
        <v>200</v>
      </c>
      <c r="E36" s="58">
        <f>E38</f>
        <v>200</v>
      </c>
      <c r="F36" s="59" t="str">
        <f>IF(OR(D36="-",E36&gt;=D36),"-",D36-IF(E36="-",0,E36))</f>
        <v>-</v>
      </c>
    </row>
    <row r="37" spans="1:6" ht="79.5" customHeight="1">
      <c r="A37" s="54" t="s">
        <v>40</v>
      </c>
      <c r="B37" s="55" t="s">
        <v>31</v>
      </c>
      <c r="C37" s="56" t="s">
        <v>242</v>
      </c>
      <c r="D37" s="57">
        <f>D38</f>
        <v>200</v>
      </c>
      <c r="E37" s="58">
        <f>E38</f>
        <v>200</v>
      </c>
      <c r="F37" s="59" t="str">
        <f>IF(OR(D37="-",E37&gt;=D37),"-",D37-IF(E37="-",0,E37))</f>
        <v>-</v>
      </c>
    </row>
    <row r="38" spans="1:6" ht="75" customHeight="1">
      <c r="A38" s="54" t="s">
        <v>41</v>
      </c>
      <c r="B38" s="55" t="s">
        <v>31</v>
      </c>
      <c r="C38" s="56" t="s">
        <v>243</v>
      </c>
      <c r="D38" s="57">
        <v>200</v>
      </c>
      <c r="E38" s="60">
        <v>200</v>
      </c>
      <c r="F38" s="59" t="str">
        <f>IF(OR(D38="-",E38&gt;=D38),"-",D38-IF(E38="-",0,E38))</f>
        <v>-</v>
      </c>
    </row>
    <row r="39" spans="1:6" ht="48.75" customHeight="1">
      <c r="A39" s="48" t="s">
        <v>48</v>
      </c>
      <c r="B39" s="49" t="s">
        <v>31</v>
      </c>
      <c r="C39" s="50" t="s">
        <v>244</v>
      </c>
      <c r="D39" s="51">
        <f>D40</f>
        <v>50000</v>
      </c>
      <c r="E39" s="52" t="s">
        <v>14</v>
      </c>
      <c r="F39" s="53">
        <f>D40</f>
        <v>50000</v>
      </c>
    </row>
    <row r="40" spans="1:6" ht="77.25" customHeight="1">
      <c r="A40" s="48" t="str">
        <f>'[1]117_2'!A48</f>
        <v>Непрограммные расходы органа местного самоуправления Киселевского сельского поселения</v>
      </c>
      <c r="B40" s="49" t="s">
        <v>31</v>
      </c>
      <c r="C40" s="50" t="s">
        <v>245</v>
      </c>
      <c r="D40" s="57">
        <f>D41</f>
        <v>50000</v>
      </c>
      <c r="E40" s="52" t="s">
        <v>14</v>
      </c>
      <c r="F40" s="53">
        <f>F39</f>
        <v>50000</v>
      </c>
    </row>
    <row r="41" spans="1:6" ht="69" customHeight="1">
      <c r="A41" s="48" t="str">
        <f>'[1]117_2'!A49</f>
        <v>Финансовое обеспечение непредвиденных расходов</v>
      </c>
      <c r="B41" s="49" t="s">
        <v>31</v>
      </c>
      <c r="C41" s="50" t="s">
        <v>246</v>
      </c>
      <c r="D41" s="57">
        <f>D42</f>
        <v>50000</v>
      </c>
      <c r="E41" s="52" t="s">
        <v>14</v>
      </c>
      <c r="F41" s="53">
        <f>D41</f>
        <v>50000</v>
      </c>
    </row>
    <row r="42" spans="1:6" ht="147" customHeight="1">
      <c r="A42" s="48" t="s">
        <v>91</v>
      </c>
      <c r="B42" s="49" t="s">
        <v>31</v>
      </c>
      <c r="C42" s="56" t="s">
        <v>247</v>
      </c>
      <c r="D42" s="57">
        <f>D44</f>
        <v>50000</v>
      </c>
      <c r="E42" s="52" t="s">
        <v>14</v>
      </c>
      <c r="F42" s="53">
        <f>D42</f>
        <v>50000</v>
      </c>
    </row>
    <row r="43" spans="1:6" ht="46.5" customHeight="1">
      <c r="A43" s="54" t="s">
        <v>42</v>
      </c>
      <c r="B43" s="55" t="s">
        <v>31</v>
      </c>
      <c r="C43" s="56" t="s">
        <v>248</v>
      </c>
      <c r="D43" s="57">
        <f>D44</f>
        <v>50000</v>
      </c>
      <c r="E43" s="58" t="s">
        <v>14</v>
      </c>
      <c r="F43" s="53">
        <f>D43</f>
        <v>50000</v>
      </c>
    </row>
    <row r="44" spans="1:6" ht="51.75" customHeight="1">
      <c r="A44" s="54" t="s">
        <v>46</v>
      </c>
      <c r="B44" s="55" t="s">
        <v>31</v>
      </c>
      <c r="C44" s="56" t="s">
        <v>249</v>
      </c>
      <c r="D44" s="61">
        <v>50000</v>
      </c>
      <c r="E44" s="60" t="s">
        <v>14</v>
      </c>
      <c r="F44" s="53">
        <f>D44</f>
        <v>50000</v>
      </c>
    </row>
    <row r="45" spans="1:6" ht="53.25" customHeight="1">
      <c r="A45" s="48" t="s">
        <v>49</v>
      </c>
      <c r="B45" s="49" t="s">
        <v>31</v>
      </c>
      <c r="C45" s="50" t="s">
        <v>250</v>
      </c>
      <c r="D45" s="51">
        <f>D48+D55+D59+D66+D70</f>
        <v>250000</v>
      </c>
      <c r="E45" s="51">
        <f>E48+E55+E59+E66+E70</f>
        <v>249484.82</v>
      </c>
      <c r="F45" s="53">
        <f>IF(OR(D45="-",E45&gt;=D45),"-",D45-IF(E45="-",0,E45))</f>
        <v>515.179999999993</v>
      </c>
    </row>
    <row r="46" spans="1:6" ht="53.25" customHeight="1">
      <c r="A46" s="48" t="s">
        <v>447</v>
      </c>
      <c r="B46" s="49" t="s">
        <v>31</v>
      </c>
      <c r="C46" s="56" t="s">
        <v>438</v>
      </c>
      <c r="D46" s="51">
        <f aca="true" t="shared" si="2" ref="D46:E48">D47</f>
        <v>9600</v>
      </c>
      <c r="E46" s="51">
        <f t="shared" si="2"/>
        <v>9512</v>
      </c>
      <c r="F46" s="53">
        <f aca="true" t="shared" si="3" ref="F46:F53">D46-E46</f>
        <v>88</v>
      </c>
    </row>
    <row r="47" spans="1:6" ht="77.25" customHeight="1">
      <c r="A47" s="48" t="s">
        <v>440</v>
      </c>
      <c r="B47" s="49" t="s">
        <v>31</v>
      </c>
      <c r="C47" s="56" t="s">
        <v>439</v>
      </c>
      <c r="D47" s="51">
        <f t="shared" si="2"/>
        <v>9600</v>
      </c>
      <c r="E47" s="51">
        <f t="shared" si="2"/>
        <v>9512</v>
      </c>
      <c r="F47" s="53">
        <f t="shared" si="3"/>
        <v>88</v>
      </c>
    </row>
    <row r="48" spans="1:6" ht="147" customHeight="1">
      <c r="A48" s="54" t="s">
        <v>92</v>
      </c>
      <c r="B48" s="55" t="s">
        <v>31</v>
      </c>
      <c r="C48" s="56" t="s">
        <v>266</v>
      </c>
      <c r="D48" s="57">
        <f t="shared" si="2"/>
        <v>9600</v>
      </c>
      <c r="E48" s="58">
        <f t="shared" si="2"/>
        <v>9512</v>
      </c>
      <c r="F48" s="59">
        <f t="shared" si="3"/>
        <v>88</v>
      </c>
    </row>
    <row r="49" spans="1:6" ht="51.75" customHeight="1">
      <c r="A49" s="54" t="s">
        <v>42</v>
      </c>
      <c r="B49" s="55" t="s">
        <v>31</v>
      </c>
      <c r="C49" s="56" t="s">
        <v>267</v>
      </c>
      <c r="D49" s="57">
        <f>D50</f>
        <v>9600</v>
      </c>
      <c r="E49" s="58">
        <f>E51+E52</f>
        <v>9512</v>
      </c>
      <c r="F49" s="59">
        <f t="shared" si="3"/>
        <v>88</v>
      </c>
    </row>
    <row r="50" spans="1:6" ht="52.5" customHeight="1">
      <c r="A50" s="54" t="s">
        <v>43</v>
      </c>
      <c r="B50" s="55" t="s">
        <v>31</v>
      </c>
      <c r="C50" s="56" t="s">
        <v>268</v>
      </c>
      <c r="D50" s="57">
        <f>D51+D52</f>
        <v>9600</v>
      </c>
      <c r="E50" s="58">
        <f>E51+E52</f>
        <v>9512</v>
      </c>
      <c r="F50" s="59">
        <f>D50-E50</f>
        <v>88</v>
      </c>
    </row>
    <row r="51" spans="1:6" ht="54.75" customHeight="1">
      <c r="A51" s="54" t="s">
        <v>44</v>
      </c>
      <c r="B51" s="55" t="s">
        <v>31</v>
      </c>
      <c r="C51" s="56" t="s">
        <v>269</v>
      </c>
      <c r="D51" s="57">
        <v>6800</v>
      </c>
      <c r="E51" s="60">
        <v>6742</v>
      </c>
      <c r="F51" s="59">
        <f t="shared" si="3"/>
        <v>58</v>
      </c>
    </row>
    <row r="52" spans="1:6" ht="33.75" customHeight="1">
      <c r="A52" s="54" t="s">
        <v>201</v>
      </c>
      <c r="B52" s="55" t="s">
        <v>31</v>
      </c>
      <c r="C52" s="56" t="s">
        <v>270</v>
      </c>
      <c r="D52" s="57">
        <v>2800</v>
      </c>
      <c r="E52" s="60">
        <v>2770</v>
      </c>
      <c r="F52" s="59">
        <f t="shared" si="3"/>
        <v>30</v>
      </c>
    </row>
    <row r="53" spans="1:6" ht="36.75" customHeight="1">
      <c r="A53" s="54" t="s">
        <v>196</v>
      </c>
      <c r="B53" s="55" t="s">
        <v>31</v>
      </c>
      <c r="C53" s="56" t="s">
        <v>414</v>
      </c>
      <c r="D53" s="57">
        <f>D54+D59</f>
        <v>80000</v>
      </c>
      <c r="E53" s="57">
        <f>E54+E59</f>
        <v>79670</v>
      </c>
      <c r="F53" s="59">
        <f t="shared" si="3"/>
        <v>330</v>
      </c>
    </row>
    <row r="54" spans="1:6" ht="78" customHeight="1">
      <c r="A54" s="54" t="s">
        <v>448</v>
      </c>
      <c r="B54" s="55" t="s">
        <v>31</v>
      </c>
      <c r="C54" s="56" t="s">
        <v>441</v>
      </c>
      <c r="D54" s="57">
        <f>D55</f>
        <v>10000</v>
      </c>
      <c r="E54" s="57">
        <f>E55</f>
        <v>10000</v>
      </c>
      <c r="F54" s="62" t="s">
        <v>14</v>
      </c>
    </row>
    <row r="55" spans="1:6" ht="183.75" customHeight="1">
      <c r="A55" s="107" t="s">
        <v>449</v>
      </c>
      <c r="B55" s="55" t="s">
        <v>31</v>
      </c>
      <c r="C55" s="56" t="s">
        <v>271</v>
      </c>
      <c r="D55" s="57">
        <v>10000</v>
      </c>
      <c r="E55" s="58">
        <f>E58</f>
        <v>10000</v>
      </c>
      <c r="F55" s="62" t="str">
        <f aca="true" t="shared" si="4" ref="F55:F63">IF(OR(D55="-",E55&gt;=D55),"-",D55-IF(E55="-",0,E55))</f>
        <v>-</v>
      </c>
    </row>
    <row r="56" spans="1:6" ht="47.25" customHeight="1">
      <c r="A56" s="54" t="s">
        <v>42</v>
      </c>
      <c r="B56" s="55" t="s">
        <v>31</v>
      </c>
      <c r="C56" s="56" t="s">
        <v>272</v>
      </c>
      <c r="D56" s="57">
        <v>10000</v>
      </c>
      <c r="E56" s="58">
        <f>E58</f>
        <v>10000</v>
      </c>
      <c r="F56" s="62" t="str">
        <f t="shared" si="4"/>
        <v>-</v>
      </c>
    </row>
    <row r="57" spans="1:6" ht="50.25" customHeight="1">
      <c r="A57" s="54" t="s">
        <v>43</v>
      </c>
      <c r="B57" s="55" t="s">
        <v>31</v>
      </c>
      <c r="C57" s="56" t="s">
        <v>273</v>
      </c>
      <c r="D57" s="57">
        <v>10000</v>
      </c>
      <c r="E57" s="58">
        <f>E58</f>
        <v>10000</v>
      </c>
      <c r="F57" s="62" t="str">
        <f t="shared" si="4"/>
        <v>-</v>
      </c>
    </row>
    <row r="58" spans="1:6" ht="41.25" customHeight="1">
      <c r="A58" s="54" t="s">
        <v>45</v>
      </c>
      <c r="B58" s="55" t="s">
        <v>31</v>
      </c>
      <c r="C58" s="56" t="s">
        <v>274</v>
      </c>
      <c r="D58" s="57">
        <v>10000</v>
      </c>
      <c r="E58" s="60">
        <v>10000</v>
      </c>
      <c r="F58" s="62" t="str">
        <f t="shared" si="4"/>
        <v>-</v>
      </c>
    </row>
    <row r="59" spans="1:6" ht="90" customHeight="1">
      <c r="A59" s="48" t="str">
        <f>'[1]117_2'!A74</f>
        <v>Подпрограмма "Обеспечение реализации муниципальной программы Киселевского сельского поселения "Муниципальная политика"</v>
      </c>
      <c r="B59" s="55" t="s">
        <v>31</v>
      </c>
      <c r="C59" s="56" t="s">
        <v>251</v>
      </c>
      <c r="D59" s="57">
        <f>D60</f>
        <v>70000</v>
      </c>
      <c r="E59" s="58">
        <f>E60</f>
        <v>69670</v>
      </c>
      <c r="F59" s="59">
        <f t="shared" si="4"/>
        <v>330</v>
      </c>
    </row>
    <row r="60" spans="1:6" ht="264.75" customHeight="1">
      <c r="A60" s="108" t="s">
        <v>409</v>
      </c>
      <c r="B60" s="55" t="s">
        <v>31</v>
      </c>
      <c r="C60" s="56" t="s">
        <v>252</v>
      </c>
      <c r="D60" s="57">
        <f>D61</f>
        <v>70000</v>
      </c>
      <c r="E60" s="58">
        <f>E61</f>
        <v>69670</v>
      </c>
      <c r="F60" s="59">
        <f t="shared" si="4"/>
        <v>330</v>
      </c>
    </row>
    <row r="61" spans="1:6" ht="72" customHeight="1">
      <c r="A61" s="54" t="s">
        <v>39</v>
      </c>
      <c r="B61" s="55" t="s">
        <v>31</v>
      </c>
      <c r="C61" s="56" t="s">
        <v>253</v>
      </c>
      <c r="D61" s="57">
        <f>D62</f>
        <v>70000</v>
      </c>
      <c r="E61" s="58">
        <f>E63</f>
        <v>69670</v>
      </c>
      <c r="F61" s="59">
        <f t="shared" si="4"/>
        <v>330</v>
      </c>
    </row>
    <row r="62" spans="1:6" ht="82.5" customHeight="1">
      <c r="A62" s="54" t="s">
        <v>40</v>
      </c>
      <c r="B62" s="55" t="s">
        <v>31</v>
      </c>
      <c r="C62" s="56" t="s">
        <v>254</v>
      </c>
      <c r="D62" s="57">
        <f>D63</f>
        <v>70000</v>
      </c>
      <c r="E62" s="58">
        <f>E63</f>
        <v>69670</v>
      </c>
      <c r="F62" s="59">
        <f t="shared" si="4"/>
        <v>330</v>
      </c>
    </row>
    <row r="63" spans="1:6" ht="75.75" customHeight="1">
      <c r="A63" s="54" t="s">
        <v>41</v>
      </c>
      <c r="B63" s="55" t="s">
        <v>31</v>
      </c>
      <c r="C63" s="56" t="s">
        <v>255</v>
      </c>
      <c r="D63" s="57">
        <v>70000</v>
      </c>
      <c r="E63" s="60">
        <v>69670</v>
      </c>
      <c r="F63" s="59">
        <f t="shared" si="4"/>
        <v>330</v>
      </c>
    </row>
    <row r="64" spans="1:6" ht="84.75" customHeight="1">
      <c r="A64" s="54" t="str">
        <f>'[1]117_2'!A84</f>
        <v>Непрограммные расходы органа местного самоуправления Киселевского сельского поселения</v>
      </c>
      <c r="B64" s="55" t="s">
        <v>31</v>
      </c>
      <c r="C64" s="56" t="s">
        <v>256</v>
      </c>
      <c r="D64" s="57">
        <f>D65</f>
        <v>160400</v>
      </c>
      <c r="E64" s="57">
        <f>E65</f>
        <v>160302.82</v>
      </c>
      <c r="F64" s="59">
        <f aca="true" t="shared" si="5" ref="F64:F73">D64-E64</f>
        <v>97.17999999999302</v>
      </c>
    </row>
    <row r="65" spans="1:6" ht="72" customHeight="1">
      <c r="A65" s="54" t="str">
        <f>'[1]117_2'!A85</f>
        <v>Иные непрграммные расходы</v>
      </c>
      <c r="B65" s="55" t="s">
        <v>31</v>
      </c>
      <c r="C65" s="56" t="s">
        <v>257</v>
      </c>
      <c r="D65" s="57">
        <f>D66+D70</f>
        <v>160400</v>
      </c>
      <c r="E65" s="57">
        <f>E66+E70</f>
        <v>160302.82</v>
      </c>
      <c r="F65" s="59">
        <f t="shared" si="5"/>
        <v>97.17999999999302</v>
      </c>
    </row>
    <row r="66" spans="1:6" ht="156.75" customHeight="1">
      <c r="A66" s="54" t="str">
        <f>'[1]117_2'!$A$86</f>
        <v>Расходы по оценки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v>
      </c>
      <c r="B66" s="55" t="s">
        <v>31</v>
      </c>
      <c r="C66" s="56" t="s">
        <v>258</v>
      </c>
      <c r="D66" s="57">
        <f aca="true" t="shared" si="6" ref="D66:E68">D67</f>
        <v>26000</v>
      </c>
      <c r="E66" s="63">
        <f t="shared" si="6"/>
        <v>25979.16</v>
      </c>
      <c r="F66" s="59">
        <f t="shared" si="5"/>
        <v>20.840000000000146</v>
      </c>
    </row>
    <row r="67" spans="1:6" ht="78.75" customHeight="1">
      <c r="A67" s="54" t="s">
        <v>39</v>
      </c>
      <c r="B67" s="55" t="s">
        <v>31</v>
      </c>
      <c r="C67" s="56" t="s">
        <v>259</v>
      </c>
      <c r="D67" s="57">
        <f t="shared" si="6"/>
        <v>26000</v>
      </c>
      <c r="E67" s="63">
        <f t="shared" si="6"/>
        <v>25979.16</v>
      </c>
      <c r="F67" s="59">
        <f t="shared" si="5"/>
        <v>20.840000000000146</v>
      </c>
    </row>
    <row r="68" spans="1:6" ht="96" customHeight="1">
      <c r="A68" s="54" t="s">
        <v>40</v>
      </c>
      <c r="B68" s="55" t="s">
        <v>31</v>
      </c>
      <c r="C68" s="56" t="s">
        <v>260</v>
      </c>
      <c r="D68" s="57">
        <f t="shared" si="6"/>
        <v>26000</v>
      </c>
      <c r="E68" s="63">
        <f t="shared" si="6"/>
        <v>25979.16</v>
      </c>
      <c r="F68" s="59">
        <f t="shared" si="5"/>
        <v>20.840000000000146</v>
      </c>
    </row>
    <row r="69" spans="1:6" ht="96.75" customHeight="1">
      <c r="A69" s="54" t="s">
        <v>41</v>
      </c>
      <c r="B69" s="55" t="s">
        <v>31</v>
      </c>
      <c r="C69" s="56" t="s">
        <v>261</v>
      </c>
      <c r="D69" s="57">
        <v>26000</v>
      </c>
      <c r="E69" s="64">
        <v>25979.16</v>
      </c>
      <c r="F69" s="59">
        <f t="shared" si="5"/>
        <v>20.840000000000146</v>
      </c>
    </row>
    <row r="70" spans="1:6" ht="193.5" customHeight="1">
      <c r="A70" s="54" t="s">
        <v>212</v>
      </c>
      <c r="B70" s="55" t="s">
        <v>31</v>
      </c>
      <c r="C70" s="56" t="s">
        <v>262</v>
      </c>
      <c r="D70" s="57">
        <f>D71</f>
        <v>134400</v>
      </c>
      <c r="E70" s="63">
        <f>E71</f>
        <v>134323.66</v>
      </c>
      <c r="F70" s="59">
        <f t="shared" si="5"/>
        <v>76.33999999999651</v>
      </c>
    </row>
    <row r="71" spans="1:6" ht="53.25" customHeight="1">
      <c r="A71" s="54" t="s">
        <v>42</v>
      </c>
      <c r="B71" s="55" t="s">
        <v>31</v>
      </c>
      <c r="C71" s="56" t="s">
        <v>263</v>
      </c>
      <c r="D71" s="57">
        <f>D72</f>
        <v>134400</v>
      </c>
      <c r="E71" s="63">
        <f>E73</f>
        <v>134323.66</v>
      </c>
      <c r="F71" s="59">
        <f t="shared" si="5"/>
        <v>76.33999999999651</v>
      </c>
    </row>
    <row r="72" spans="1:6" ht="46.5" customHeight="1">
      <c r="A72" s="54" t="s">
        <v>213</v>
      </c>
      <c r="B72" s="55" t="s">
        <v>31</v>
      </c>
      <c r="C72" s="56" t="s">
        <v>264</v>
      </c>
      <c r="D72" s="57">
        <f>D73</f>
        <v>134400</v>
      </c>
      <c r="E72" s="63">
        <f>E73</f>
        <v>134323.66</v>
      </c>
      <c r="F72" s="59">
        <f t="shared" si="5"/>
        <v>76.33999999999651</v>
      </c>
    </row>
    <row r="73" spans="1:6" ht="101.25" customHeight="1">
      <c r="A73" s="54" t="s">
        <v>214</v>
      </c>
      <c r="B73" s="55" t="s">
        <v>31</v>
      </c>
      <c r="C73" s="56" t="s">
        <v>265</v>
      </c>
      <c r="D73" s="57">
        <v>134400</v>
      </c>
      <c r="E73" s="63">
        <v>134323.66</v>
      </c>
      <c r="F73" s="59">
        <f t="shared" si="5"/>
        <v>76.33999999999651</v>
      </c>
    </row>
    <row r="74" spans="1:6" ht="63" customHeight="1">
      <c r="A74" s="48" t="s">
        <v>50</v>
      </c>
      <c r="B74" s="49" t="s">
        <v>31</v>
      </c>
      <c r="C74" s="50" t="s">
        <v>275</v>
      </c>
      <c r="D74" s="51">
        <v>173300</v>
      </c>
      <c r="E74" s="52">
        <f aca="true" t="shared" si="7" ref="E74:E79">E75</f>
        <v>173300</v>
      </c>
      <c r="F74" s="53" t="str">
        <f aca="true" t="shared" si="8" ref="F74:F84">IF(OR(D74="-",E74&gt;=D74),"-",D74-IF(E74="-",0,E74))</f>
        <v>-</v>
      </c>
    </row>
    <row r="75" spans="1:6" ht="53.25" customHeight="1">
      <c r="A75" s="48" t="s">
        <v>51</v>
      </c>
      <c r="B75" s="49" t="s">
        <v>31</v>
      </c>
      <c r="C75" s="50" t="s">
        <v>276</v>
      </c>
      <c r="D75" s="51">
        <v>173300</v>
      </c>
      <c r="E75" s="52">
        <f t="shared" si="7"/>
        <v>173300</v>
      </c>
      <c r="F75" s="53" t="str">
        <f t="shared" si="8"/>
        <v>-</v>
      </c>
    </row>
    <row r="76" spans="1:6" ht="75" customHeight="1">
      <c r="A76" s="48" t="str">
        <f>'[1]117_2'!$A$96</f>
        <v>Непрограммные расходы органа местного самоуправления Киселевского сельского поселения</v>
      </c>
      <c r="B76" s="49" t="s">
        <v>31</v>
      </c>
      <c r="C76" s="56" t="s">
        <v>277</v>
      </c>
      <c r="D76" s="51">
        <v>173300</v>
      </c>
      <c r="E76" s="52">
        <f t="shared" si="7"/>
        <v>173300</v>
      </c>
      <c r="F76" s="53" t="str">
        <f t="shared" si="8"/>
        <v>-</v>
      </c>
    </row>
    <row r="77" spans="1:6" ht="44.25" customHeight="1">
      <c r="A77" s="48" t="str">
        <f>'[1]117_2'!$A$97</f>
        <v>Иные непрограммные расходы</v>
      </c>
      <c r="B77" s="49" t="s">
        <v>31</v>
      </c>
      <c r="C77" s="56" t="s">
        <v>278</v>
      </c>
      <c r="D77" s="51">
        <v>173300</v>
      </c>
      <c r="E77" s="52">
        <f t="shared" si="7"/>
        <v>173300</v>
      </c>
      <c r="F77" s="53" t="str">
        <f t="shared" si="8"/>
        <v>-</v>
      </c>
    </row>
    <row r="78" spans="1:6" ht="147" customHeight="1">
      <c r="A78" s="48" t="str">
        <f>'[1]117_2'!$A$98</f>
        <v>Расходы на осуществление первичного воинского учета на территориях, где отсутствуют военные комиссариаты по иным непрограммным  расходам  в рамках непрограммных расходов органа местного самоуправления Киселевского сельского поселения </v>
      </c>
      <c r="B78" s="49" t="s">
        <v>31</v>
      </c>
      <c r="C78" s="56" t="s">
        <v>279</v>
      </c>
      <c r="D78" s="51">
        <v>173300</v>
      </c>
      <c r="E78" s="52">
        <f t="shared" si="7"/>
        <v>173300</v>
      </c>
      <c r="F78" s="53" t="str">
        <f t="shared" si="8"/>
        <v>-</v>
      </c>
    </row>
    <row r="79" spans="1:6" ht="147" customHeight="1">
      <c r="A79" s="54" t="s">
        <v>34</v>
      </c>
      <c r="B79" s="55" t="s">
        <v>31</v>
      </c>
      <c r="C79" s="56" t="s">
        <v>280</v>
      </c>
      <c r="D79" s="57">
        <f>D80</f>
        <v>173300</v>
      </c>
      <c r="E79" s="52">
        <f t="shared" si="7"/>
        <v>173300</v>
      </c>
      <c r="F79" s="53" t="str">
        <f t="shared" si="8"/>
        <v>-</v>
      </c>
    </row>
    <row r="80" spans="1:6" ht="67.5" customHeight="1">
      <c r="A80" s="54" t="s">
        <v>35</v>
      </c>
      <c r="B80" s="55" t="s">
        <v>31</v>
      </c>
      <c r="C80" s="56" t="s">
        <v>281</v>
      </c>
      <c r="D80" s="57">
        <f>D81+D82</f>
        <v>173300</v>
      </c>
      <c r="E80" s="58">
        <f>E81+E82</f>
        <v>173300</v>
      </c>
      <c r="F80" s="59" t="str">
        <f t="shared" si="8"/>
        <v>-</v>
      </c>
    </row>
    <row r="81" spans="1:6" ht="66" customHeight="1">
      <c r="A81" s="54" t="s">
        <v>36</v>
      </c>
      <c r="B81" s="55" t="s">
        <v>31</v>
      </c>
      <c r="C81" s="56" t="s">
        <v>282</v>
      </c>
      <c r="D81" s="57">
        <v>133102.92</v>
      </c>
      <c r="E81" s="60">
        <v>133102.92</v>
      </c>
      <c r="F81" s="59" t="str">
        <f t="shared" si="8"/>
        <v>-</v>
      </c>
    </row>
    <row r="82" spans="1:6" ht="126" customHeight="1">
      <c r="A82" s="54" t="s">
        <v>38</v>
      </c>
      <c r="B82" s="55" t="s">
        <v>31</v>
      </c>
      <c r="C82" s="56" t="s">
        <v>283</v>
      </c>
      <c r="D82" s="57">
        <v>40197.08</v>
      </c>
      <c r="E82" s="60">
        <v>40197.08</v>
      </c>
      <c r="F82" s="59" t="str">
        <f t="shared" si="8"/>
        <v>-</v>
      </c>
    </row>
    <row r="83" spans="1:6" ht="74.25" customHeight="1">
      <c r="A83" s="48" t="s">
        <v>52</v>
      </c>
      <c r="B83" s="49" t="s">
        <v>31</v>
      </c>
      <c r="C83" s="50" t="s">
        <v>284</v>
      </c>
      <c r="D83" s="51">
        <f>D84</f>
        <v>15900</v>
      </c>
      <c r="E83" s="52">
        <f>E84</f>
        <v>15890</v>
      </c>
      <c r="F83" s="53">
        <f t="shared" si="8"/>
        <v>10</v>
      </c>
    </row>
    <row r="84" spans="1:6" ht="87" customHeight="1">
      <c r="A84" s="48" t="s">
        <v>53</v>
      </c>
      <c r="B84" s="49" t="s">
        <v>31</v>
      </c>
      <c r="C84" s="50" t="s">
        <v>285</v>
      </c>
      <c r="D84" s="51">
        <f>D85+D92+D97</f>
        <v>15900</v>
      </c>
      <c r="E84" s="52">
        <f>E92+E97+E90</f>
        <v>15890</v>
      </c>
      <c r="F84" s="53">
        <f t="shared" si="8"/>
        <v>10</v>
      </c>
    </row>
    <row r="85" spans="1:6" ht="147" customHeight="1">
      <c r="A85" s="48" t="str">
        <f>'[1]117_2'!A108</f>
        <v>Муниципальная программа Киселевского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v>
      </c>
      <c r="B85" s="49" t="s">
        <v>31</v>
      </c>
      <c r="C85" s="56" t="s">
        <v>286</v>
      </c>
      <c r="D85" s="51">
        <f>D86</f>
        <v>10900</v>
      </c>
      <c r="E85" s="52">
        <f>E86</f>
        <v>10890</v>
      </c>
      <c r="F85" s="53">
        <f>F86</f>
        <v>10</v>
      </c>
    </row>
    <row r="86" spans="1:6" ht="57" customHeight="1">
      <c r="A86" s="48" t="str">
        <f>'[1]117_2'!A109</f>
        <v>Подпрограмма "Пожарная безопасность"</v>
      </c>
      <c r="B86" s="49" t="s">
        <v>31</v>
      </c>
      <c r="C86" s="56" t="s">
        <v>287</v>
      </c>
      <c r="D86" s="57">
        <f>D88</f>
        <v>10900</v>
      </c>
      <c r="E86" s="52">
        <f>E88</f>
        <v>10890</v>
      </c>
      <c r="F86" s="53">
        <f>F88</f>
        <v>10</v>
      </c>
    </row>
    <row r="87" spans="1:6" ht="180" customHeight="1">
      <c r="A87" s="108" t="s">
        <v>443</v>
      </c>
      <c r="B87" s="49" t="s">
        <v>31</v>
      </c>
      <c r="C87" s="56" t="s">
        <v>442</v>
      </c>
      <c r="D87" s="57">
        <f aca="true" t="shared" si="9" ref="D87:F89">D88</f>
        <v>10900</v>
      </c>
      <c r="E87" s="57">
        <f t="shared" si="9"/>
        <v>10890</v>
      </c>
      <c r="F87" s="53">
        <f t="shared" si="9"/>
        <v>10</v>
      </c>
    </row>
    <row r="88" spans="1:6" ht="75" customHeight="1">
      <c r="A88" s="54" t="s">
        <v>39</v>
      </c>
      <c r="B88" s="55" t="s">
        <v>31</v>
      </c>
      <c r="C88" s="56" t="s">
        <v>288</v>
      </c>
      <c r="D88" s="57">
        <f t="shared" si="9"/>
        <v>10900</v>
      </c>
      <c r="E88" s="58">
        <f t="shared" si="9"/>
        <v>10890</v>
      </c>
      <c r="F88" s="59">
        <f t="shared" si="9"/>
        <v>10</v>
      </c>
    </row>
    <row r="89" spans="1:6" ht="72" customHeight="1">
      <c r="A89" s="54" t="s">
        <v>40</v>
      </c>
      <c r="B89" s="55" t="s">
        <v>31</v>
      </c>
      <c r="C89" s="56" t="s">
        <v>289</v>
      </c>
      <c r="D89" s="57">
        <f t="shared" si="9"/>
        <v>10900</v>
      </c>
      <c r="E89" s="58">
        <f t="shared" si="9"/>
        <v>10890</v>
      </c>
      <c r="F89" s="59">
        <f t="shared" si="9"/>
        <v>10</v>
      </c>
    </row>
    <row r="90" spans="1:6" ht="78.75" customHeight="1">
      <c r="A90" s="54" t="s">
        <v>41</v>
      </c>
      <c r="B90" s="55" t="s">
        <v>31</v>
      </c>
      <c r="C90" s="56" t="s">
        <v>290</v>
      </c>
      <c r="D90" s="61">
        <v>10900</v>
      </c>
      <c r="E90" s="60">
        <v>10890</v>
      </c>
      <c r="F90" s="59">
        <f>D90-E90</f>
        <v>10</v>
      </c>
    </row>
    <row r="91" spans="1:6" ht="102" customHeight="1">
      <c r="A91" s="48" t="s">
        <v>415</v>
      </c>
      <c r="B91" s="49" t="s">
        <v>31</v>
      </c>
      <c r="C91" s="56" t="s">
        <v>416</v>
      </c>
      <c r="D91" s="57">
        <f>D92+D97</f>
        <v>5000</v>
      </c>
      <c r="E91" s="57">
        <f>E92+E97</f>
        <v>5000</v>
      </c>
      <c r="F91" s="53" t="s">
        <v>14</v>
      </c>
    </row>
    <row r="92" spans="1:6" ht="70.5" customHeight="1">
      <c r="A92" s="48" t="s">
        <v>202</v>
      </c>
      <c r="B92" s="49" t="s">
        <v>31</v>
      </c>
      <c r="C92" s="56" t="s">
        <v>291</v>
      </c>
      <c r="D92" s="57">
        <f>D94</f>
        <v>3000</v>
      </c>
      <c r="E92" s="52">
        <f>E93</f>
        <v>3000</v>
      </c>
      <c r="F92" s="53" t="s">
        <v>14</v>
      </c>
    </row>
    <row r="93" spans="1:6" ht="207.75" customHeight="1">
      <c r="A93" s="108" t="s">
        <v>203</v>
      </c>
      <c r="B93" s="49" t="s">
        <v>31</v>
      </c>
      <c r="C93" s="56" t="s">
        <v>292</v>
      </c>
      <c r="D93" s="57">
        <f>D95</f>
        <v>3000</v>
      </c>
      <c r="E93" s="52">
        <f>E94</f>
        <v>3000</v>
      </c>
      <c r="F93" s="53" t="str">
        <f>F92</f>
        <v>-</v>
      </c>
    </row>
    <row r="94" spans="1:6" ht="87.75" customHeight="1">
      <c r="A94" s="54" t="s">
        <v>39</v>
      </c>
      <c r="B94" s="55" t="s">
        <v>31</v>
      </c>
      <c r="C94" s="56" t="s">
        <v>293</v>
      </c>
      <c r="D94" s="57">
        <f>D95</f>
        <v>3000</v>
      </c>
      <c r="E94" s="58">
        <f>E95</f>
        <v>3000</v>
      </c>
      <c r="F94" s="59" t="str">
        <f>IF(OR(D94="-",E94&gt;=D94),"-",D94-IF(E94="-",0,E94))</f>
        <v>-</v>
      </c>
    </row>
    <row r="95" spans="1:6" ht="78" customHeight="1">
      <c r="A95" s="54" t="s">
        <v>40</v>
      </c>
      <c r="B95" s="55" t="s">
        <v>31</v>
      </c>
      <c r="C95" s="56" t="s">
        <v>381</v>
      </c>
      <c r="D95" s="57">
        <f>D96</f>
        <v>3000</v>
      </c>
      <c r="E95" s="58">
        <f>E96</f>
        <v>3000</v>
      </c>
      <c r="F95" s="59" t="str">
        <f>IF(OR(D95="-",E95&gt;=D95),"-",D95-IF(E95="-",0,E95))</f>
        <v>-</v>
      </c>
    </row>
    <row r="96" spans="1:6" ht="95.25" customHeight="1">
      <c r="A96" s="54" t="s">
        <v>41</v>
      </c>
      <c r="B96" s="55" t="s">
        <v>31</v>
      </c>
      <c r="C96" s="56" t="s">
        <v>294</v>
      </c>
      <c r="D96" s="61">
        <v>3000</v>
      </c>
      <c r="E96" s="58">
        <v>3000</v>
      </c>
      <c r="F96" s="59" t="str">
        <f>IF(OR(D96="-",E96&gt;=D96),"-",D96-IF(E96="-",0,E96))</f>
        <v>-</v>
      </c>
    </row>
    <row r="97" spans="1:6" ht="52.5" customHeight="1">
      <c r="A97" s="48" t="s">
        <v>204</v>
      </c>
      <c r="B97" s="49" t="s">
        <v>31</v>
      </c>
      <c r="C97" s="56" t="s">
        <v>295</v>
      </c>
      <c r="D97" s="57">
        <f>D99</f>
        <v>2000</v>
      </c>
      <c r="E97" s="52">
        <f>E98</f>
        <v>2000</v>
      </c>
      <c r="F97" s="53" t="str">
        <f>F96</f>
        <v>-</v>
      </c>
    </row>
    <row r="98" spans="1:6" ht="194.25" customHeight="1">
      <c r="A98" s="108" t="s">
        <v>205</v>
      </c>
      <c r="B98" s="49" t="s">
        <v>31</v>
      </c>
      <c r="C98" s="56" t="s">
        <v>296</v>
      </c>
      <c r="D98" s="57">
        <f>D100</f>
        <v>2000</v>
      </c>
      <c r="E98" s="52">
        <f>E99</f>
        <v>2000</v>
      </c>
      <c r="F98" s="53" t="str">
        <f>F97</f>
        <v>-</v>
      </c>
    </row>
    <row r="99" spans="1:6" ht="66" customHeight="1">
      <c r="A99" s="54" t="s">
        <v>39</v>
      </c>
      <c r="B99" s="55" t="s">
        <v>31</v>
      </c>
      <c r="C99" s="56" t="s">
        <v>297</v>
      </c>
      <c r="D99" s="57">
        <f>D100</f>
        <v>2000</v>
      </c>
      <c r="E99" s="58">
        <f>E100</f>
        <v>2000</v>
      </c>
      <c r="F99" s="59" t="str">
        <f>IF(OR(D99="-",E99&gt;=D99),"-",D99-IF(E99="-",0,E99))</f>
        <v>-</v>
      </c>
    </row>
    <row r="100" spans="1:6" ht="67.5" customHeight="1">
      <c r="A100" s="54" t="s">
        <v>40</v>
      </c>
      <c r="B100" s="55" t="s">
        <v>31</v>
      </c>
      <c r="C100" s="56" t="s">
        <v>298</v>
      </c>
      <c r="D100" s="57">
        <f>D101</f>
        <v>2000</v>
      </c>
      <c r="E100" s="58">
        <f>E101</f>
        <v>2000</v>
      </c>
      <c r="F100" s="59" t="str">
        <f>IF(OR(D100="-",E100&gt;=D100),"-",D100-IF(E100="-",0,E100))</f>
        <v>-</v>
      </c>
    </row>
    <row r="101" spans="1:6" ht="89.25" customHeight="1">
      <c r="A101" s="54" t="s">
        <v>41</v>
      </c>
      <c r="B101" s="55" t="s">
        <v>31</v>
      </c>
      <c r="C101" s="56" t="s">
        <v>299</v>
      </c>
      <c r="D101" s="61">
        <v>2000</v>
      </c>
      <c r="E101" s="58">
        <v>2000</v>
      </c>
      <c r="F101" s="59" t="str">
        <f>IF(OR(D101="-",E101&gt;=D101),"-",D101-IF(E101="-",0,E101))</f>
        <v>-</v>
      </c>
    </row>
    <row r="102" spans="1:6" ht="63.75" customHeight="1">
      <c r="A102" s="48" t="s">
        <v>54</v>
      </c>
      <c r="B102" s="49" t="s">
        <v>31</v>
      </c>
      <c r="C102" s="50" t="s">
        <v>300</v>
      </c>
      <c r="D102" s="51">
        <f aca="true" t="shared" si="10" ref="D102:E104">D103</f>
        <v>3648442.82</v>
      </c>
      <c r="E102" s="51">
        <f t="shared" si="10"/>
        <v>3543676.37</v>
      </c>
      <c r="F102" s="51">
        <f>D102-E102</f>
        <v>104766.44999999972</v>
      </c>
    </row>
    <row r="103" spans="1:6" ht="63.75" customHeight="1">
      <c r="A103" s="48" t="s">
        <v>55</v>
      </c>
      <c r="B103" s="49" t="s">
        <v>31</v>
      </c>
      <c r="C103" s="50" t="s">
        <v>301</v>
      </c>
      <c r="D103" s="51">
        <f t="shared" si="10"/>
        <v>3648442.82</v>
      </c>
      <c r="E103" s="51">
        <f t="shared" si="10"/>
        <v>3543676.37</v>
      </c>
      <c r="F103" s="51">
        <f>F102</f>
        <v>104766.44999999972</v>
      </c>
    </row>
    <row r="104" spans="1:6" ht="78" customHeight="1">
      <c r="A104" s="48" t="str">
        <f>'[1]117_2'!A125</f>
        <v>Муниципальная программа Киселевского сельского поселения "Развитие транспортной системы"</v>
      </c>
      <c r="B104" s="49" t="s">
        <v>31</v>
      </c>
      <c r="C104" s="56" t="s">
        <v>302</v>
      </c>
      <c r="D104" s="51">
        <f t="shared" si="10"/>
        <v>3648442.82</v>
      </c>
      <c r="E104" s="51">
        <f t="shared" si="10"/>
        <v>3543676.37</v>
      </c>
      <c r="F104" s="51">
        <f>F105</f>
        <v>104766.44999999972</v>
      </c>
    </row>
    <row r="105" spans="1:6" ht="81" customHeight="1">
      <c r="A105" s="48" t="str">
        <f>'[1]117_2'!A126</f>
        <v>Подпрограмма «Развитие транспортной инфраструктуры Киселевского сельского поселения» </v>
      </c>
      <c r="B105" s="49" t="s">
        <v>31</v>
      </c>
      <c r="C105" s="56" t="s">
        <v>303</v>
      </c>
      <c r="D105" s="51">
        <f>D106+D117+D110+D113</f>
        <v>3648442.82</v>
      </c>
      <c r="E105" s="51">
        <f>E106+E117+E110+E113</f>
        <v>3543676.37</v>
      </c>
      <c r="F105" s="59">
        <f>IF(OR(D105="-",E105&gt;=D105),"-",D105-IF(E105="-",0,E105))</f>
        <v>104766.44999999972</v>
      </c>
    </row>
    <row r="106" spans="1:6" ht="192" customHeight="1">
      <c r="A106" s="108" t="s">
        <v>191</v>
      </c>
      <c r="B106" s="49" t="s">
        <v>31</v>
      </c>
      <c r="C106" s="56" t="s">
        <v>304</v>
      </c>
      <c r="D106" s="51">
        <f>D107</f>
        <v>1539621.41</v>
      </c>
      <c r="E106" s="52">
        <f>E107</f>
        <v>1508472.8</v>
      </c>
      <c r="F106" s="53">
        <f>D106-E106</f>
        <v>31148.60999999987</v>
      </c>
    </row>
    <row r="107" spans="1:6" ht="100.5" customHeight="1">
      <c r="A107" s="54" t="s">
        <v>39</v>
      </c>
      <c r="B107" s="55" t="s">
        <v>31</v>
      </c>
      <c r="C107" s="56" t="s">
        <v>378</v>
      </c>
      <c r="D107" s="51">
        <f>D108</f>
        <v>1539621.41</v>
      </c>
      <c r="E107" s="58">
        <f>E109</f>
        <v>1508472.8</v>
      </c>
      <c r="F107" s="59">
        <f>IF(OR(D107="-",E107&gt;=D107),"-",D107-IF(E107="-",0,E107))</f>
        <v>31148.60999999987</v>
      </c>
    </row>
    <row r="108" spans="1:6" ht="100.5" customHeight="1">
      <c r="A108" s="54" t="s">
        <v>40</v>
      </c>
      <c r="B108" s="55" t="s">
        <v>31</v>
      </c>
      <c r="C108" s="56" t="s">
        <v>305</v>
      </c>
      <c r="D108" s="51">
        <f>D109</f>
        <v>1539621.41</v>
      </c>
      <c r="E108" s="58">
        <f>E109</f>
        <v>1508472.8</v>
      </c>
      <c r="F108" s="59">
        <f>IF(OR(D108="-",E108&gt;=D108),"-",D108-IF(E108="-",0,E108))</f>
        <v>31148.60999999987</v>
      </c>
    </row>
    <row r="109" spans="1:6" ht="100.5" customHeight="1">
      <c r="A109" s="54" t="s">
        <v>41</v>
      </c>
      <c r="B109" s="55" t="s">
        <v>31</v>
      </c>
      <c r="C109" s="56" t="s">
        <v>306</v>
      </c>
      <c r="D109" s="51">
        <v>1539621.41</v>
      </c>
      <c r="E109" s="60">
        <v>1508472.8</v>
      </c>
      <c r="F109" s="59">
        <f>IF(OR(D109="-",E109&gt;=D109),"-",D109-IF(E109="-",0,E109))</f>
        <v>31148.60999999987</v>
      </c>
    </row>
    <row r="110" spans="1:6" ht="225" customHeight="1">
      <c r="A110" s="108" t="s">
        <v>215</v>
      </c>
      <c r="B110" s="49" t="s">
        <v>31</v>
      </c>
      <c r="C110" s="56" t="s">
        <v>307</v>
      </c>
      <c r="D110" s="51">
        <f>D111</f>
        <v>144921.41</v>
      </c>
      <c r="E110" s="52">
        <f>E111</f>
        <v>144921.41</v>
      </c>
      <c r="F110" s="53" t="s">
        <v>14</v>
      </c>
    </row>
    <row r="111" spans="1:6" ht="67.5" customHeight="1">
      <c r="A111" s="54" t="s">
        <v>216</v>
      </c>
      <c r="B111" s="55" t="s">
        <v>31</v>
      </c>
      <c r="C111" s="56" t="s">
        <v>308</v>
      </c>
      <c r="D111" s="51">
        <f>D112</f>
        <v>144921.41</v>
      </c>
      <c r="E111" s="58">
        <f>E112</f>
        <v>144921.41</v>
      </c>
      <c r="F111" s="59" t="str">
        <f>IF(OR(D111="-",E111&gt;=D111),"-",D111-IF(E111="-",0,E111))</f>
        <v>-</v>
      </c>
    </row>
    <row r="112" spans="1:6" ht="67.5" customHeight="1">
      <c r="A112" s="54" t="s">
        <v>217</v>
      </c>
      <c r="B112" s="55" t="s">
        <v>31</v>
      </c>
      <c r="C112" s="56" t="s">
        <v>309</v>
      </c>
      <c r="D112" s="65">
        <v>144921.41</v>
      </c>
      <c r="E112" s="60">
        <v>144921.41</v>
      </c>
      <c r="F112" s="59" t="str">
        <f>IF(OR(D112="-",E112&gt;=D112),"-",D112-IF(E112="-",0,E112))</f>
        <v>-</v>
      </c>
    </row>
    <row r="113" spans="1:6" ht="240" customHeight="1">
      <c r="A113" s="107" t="s">
        <v>192</v>
      </c>
      <c r="B113" s="55" t="s">
        <v>31</v>
      </c>
      <c r="C113" s="56" t="s">
        <v>310</v>
      </c>
      <c r="D113" s="51">
        <v>1568300</v>
      </c>
      <c r="E113" s="52">
        <f>E114</f>
        <v>1496660.16</v>
      </c>
      <c r="F113" s="53">
        <f>D113-E113</f>
        <v>71639.84000000008</v>
      </c>
    </row>
    <row r="114" spans="1:6" ht="82.5" customHeight="1">
      <c r="A114" s="54" t="s">
        <v>39</v>
      </c>
      <c r="B114" s="55" t="s">
        <v>31</v>
      </c>
      <c r="C114" s="56" t="s">
        <v>311</v>
      </c>
      <c r="D114" s="51">
        <v>1568300</v>
      </c>
      <c r="E114" s="52">
        <f>E115</f>
        <v>1496660.16</v>
      </c>
      <c r="F114" s="53">
        <f>F113</f>
        <v>71639.84000000008</v>
      </c>
    </row>
    <row r="115" spans="1:6" ht="82.5" customHeight="1">
      <c r="A115" s="54" t="s">
        <v>40</v>
      </c>
      <c r="B115" s="55" t="s">
        <v>31</v>
      </c>
      <c r="C115" s="56" t="s">
        <v>312</v>
      </c>
      <c r="D115" s="51">
        <v>1568300</v>
      </c>
      <c r="E115" s="52">
        <f>E116</f>
        <v>1496660.16</v>
      </c>
      <c r="F115" s="53">
        <f>F114</f>
        <v>71639.84000000008</v>
      </c>
    </row>
    <row r="116" spans="1:6" ht="84.75" customHeight="1">
      <c r="A116" s="54" t="s">
        <v>41</v>
      </c>
      <c r="B116" s="55" t="s">
        <v>31</v>
      </c>
      <c r="C116" s="56" t="s">
        <v>313</v>
      </c>
      <c r="D116" s="51">
        <v>1568300</v>
      </c>
      <c r="E116" s="52">
        <v>1496660.16</v>
      </c>
      <c r="F116" s="53">
        <f>F115</f>
        <v>71639.84000000008</v>
      </c>
    </row>
    <row r="117" spans="1:6" ht="194.25" customHeight="1">
      <c r="A117" s="108" t="s">
        <v>184</v>
      </c>
      <c r="B117" s="55" t="s">
        <v>31</v>
      </c>
      <c r="C117" s="56" t="s">
        <v>314</v>
      </c>
      <c r="D117" s="51">
        <v>395600</v>
      </c>
      <c r="E117" s="52">
        <f>E118</f>
        <v>393622</v>
      </c>
      <c r="F117" s="53">
        <f>D117-E117</f>
        <v>1978</v>
      </c>
    </row>
    <row r="118" spans="1:6" ht="87" customHeight="1">
      <c r="A118" s="54" t="s">
        <v>39</v>
      </c>
      <c r="B118" s="55" t="s">
        <v>31</v>
      </c>
      <c r="C118" s="56" t="s">
        <v>379</v>
      </c>
      <c r="D118" s="51">
        <v>395600</v>
      </c>
      <c r="E118" s="52">
        <f>E119</f>
        <v>393622</v>
      </c>
      <c r="F118" s="53">
        <f>D118-E118</f>
        <v>1978</v>
      </c>
    </row>
    <row r="119" spans="1:6" ht="87" customHeight="1">
      <c r="A119" s="54" t="s">
        <v>40</v>
      </c>
      <c r="B119" s="55" t="s">
        <v>31</v>
      </c>
      <c r="C119" s="56" t="s">
        <v>380</v>
      </c>
      <c r="D119" s="51">
        <v>395600</v>
      </c>
      <c r="E119" s="52">
        <f>E120</f>
        <v>393622</v>
      </c>
      <c r="F119" s="53">
        <f>D119-E119</f>
        <v>1978</v>
      </c>
    </row>
    <row r="120" spans="1:6" ht="95.25" customHeight="1">
      <c r="A120" s="54" t="s">
        <v>41</v>
      </c>
      <c r="B120" s="55" t="s">
        <v>31</v>
      </c>
      <c r="C120" s="56" t="s">
        <v>315</v>
      </c>
      <c r="D120" s="51">
        <v>395600</v>
      </c>
      <c r="E120" s="66">
        <v>393622</v>
      </c>
      <c r="F120" s="53">
        <f>D120-E120</f>
        <v>1978</v>
      </c>
    </row>
    <row r="121" spans="1:6" ht="72" customHeight="1">
      <c r="A121" s="48" t="s">
        <v>56</v>
      </c>
      <c r="B121" s="49" t="s">
        <v>31</v>
      </c>
      <c r="C121" s="50" t="s">
        <v>316</v>
      </c>
      <c r="D121" s="51">
        <f>D122+D134+D144</f>
        <v>3537820</v>
      </c>
      <c r="E121" s="52">
        <f>E144+E122+E134</f>
        <v>3510856.09</v>
      </c>
      <c r="F121" s="53">
        <f>D121-E121</f>
        <v>26963.91000000015</v>
      </c>
    </row>
    <row r="122" spans="1:6" ht="47.25" customHeight="1">
      <c r="A122" s="48" t="s">
        <v>206</v>
      </c>
      <c r="B122" s="49" t="s">
        <v>31</v>
      </c>
      <c r="C122" s="50" t="s">
        <v>317</v>
      </c>
      <c r="D122" s="51">
        <f>D124</f>
        <v>1253600</v>
      </c>
      <c r="E122" s="52">
        <f aca="true" t="shared" si="11" ref="E122:F125">E123</f>
        <v>1253380.53</v>
      </c>
      <c r="F122" s="53">
        <f t="shared" si="11"/>
        <v>219.46999999997206</v>
      </c>
    </row>
    <row r="123" spans="1:6" ht="110.25" customHeight="1">
      <c r="A123" s="48" t="s">
        <v>207</v>
      </c>
      <c r="B123" s="49" t="s">
        <v>31</v>
      </c>
      <c r="C123" s="56" t="s">
        <v>318</v>
      </c>
      <c r="D123" s="51">
        <f>D124</f>
        <v>1253600</v>
      </c>
      <c r="E123" s="52">
        <f t="shared" si="11"/>
        <v>1253380.53</v>
      </c>
      <c r="F123" s="53">
        <f t="shared" si="11"/>
        <v>219.46999999997206</v>
      </c>
    </row>
    <row r="124" spans="1:6" ht="97.5" customHeight="1">
      <c r="A124" s="48" t="s">
        <v>208</v>
      </c>
      <c r="B124" s="55" t="s">
        <v>31</v>
      </c>
      <c r="C124" s="56" t="s">
        <v>319</v>
      </c>
      <c r="D124" s="51">
        <f>D125+D129</f>
        <v>1253600</v>
      </c>
      <c r="E124" s="52">
        <f>E125+E129</f>
        <v>1253380.53</v>
      </c>
      <c r="F124" s="53">
        <f>D124-E124</f>
        <v>219.46999999997206</v>
      </c>
    </row>
    <row r="125" spans="1:6" ht="223.5" customHeight="1">
      <c r="A125" s="108" t="s">
        <v>209</v>
      </c>
      <c r="B125" s="55" t="s">
        <v>31</v>
      </c>
      <c r="C125" s="56" t="s">
        <v>320</v>
      </c>
      <c r="D125" s="57">
        <f>D126</f>
        <v>40000</v>
      </c>
      <c r="E125" s="58">
        <f t="shared" si="11"/>
        <v>39839.28</v>
      </c>
      <c r="F125" s="53">
        <f t="shared" si="11"/>
        <v>160.72000000000116</v>
      </c>
    </row>
    <row r="126" spans="1:6" ht="95.25" customHeight="1">
      <c r="A126" s="54" t="s">
        <v>39</v>
      </c>
      <c r="B126" s="55" t="s">
        <v>31</v>
      </c>
      <c r="C126" s="56" t="s">
        <v>321</v>
      </c>
      <c r="D126" s="57">
        <f>D127</f>
        <v>40000</v>
      </c>
      <c r="E126" s="58">
        <f>E128</f>
        <v>39839.28</v>
      </c>
      <c r="F126" s="53">
        <f>F127</f>
        <v>160.72000000000116</v>
      </c>
    </row>
    <row r="127" spans="1:6" ht="95.25" customHeight="1">
      <c r="A127" s="54" t="s">
        <v>40</v>
      </c>
      <c r="B127" s="55" t="s">
        <v>31</v>
      </c>
      <c r="C127" s="56" t="s">
        <v>325</v>
      </c>
      <c r="D127" s="57">
        <f>D128</f>
        <v>40000</v>
      </c>
      <c r="E127" s="58">
        <f>E128</f>
        <v>39839.28</v>
      </c>
      <c r="F127" s="53">
        <f>F128</f>
        <v>160.72000000000116</v>
      </c>
    </row>
    <row r="128" spans="1:6" ht="95.25" customHeight="1">
      <c r="A128" s="54" t="s">
        <v>41</v>
      </c>
      <c r="B128" s="55" t="s">
        <v>31</v>
      </c>
      <c r="C128" s="56" t="s">
        <v>326</v>
      </c>
      <c r="D128" s="61">
        <v>40000</v>
      </c>
      <c r="E128" s="60">
        <v>39839.28</v>
      </c>
      <c r="F128" s="53">
        <f aca="true" t="shared" si="12" ref="F128:F134">D128-E128</f>
        <v>160.72000000000116</v>
      </c>
    </row>
    <row r="129" spans="1:6" ht="255" customHeight="1">
      <c r="A129" s="108" t="s">
        <v>402</v>
      </c>
      <c r="B129" s="55" t="s">
        <v>31</v>
      </c>
      <c r="C129" s="56" t="s">
        <v>398</v>
      </c>
      <c r="D129" s="57">
        <f>D130</f>
        <v>1213600</v>
      </c>
      <c r="E129" s="58">
        <f>E130</f>
        <v>1213541.25</v>
      </c>
      <c r="F129" s="53">
        <f t="shared" si="12"/>
        <v>58.75</v>
      </c>
    </row>
    <row r="130" spans="1:6" ht="78" customHeight="1">
      <c r="A130" s="54" t="s">
        <v>39</v>
      </c>
      <c r="B130" s="55" t="s">
        <v>31</v>
      </c>
      <c r="C130" s="56" t="s">
        <v>399</v>
      </c>
      <c r="D130" s="57">
        <f>D131</f>
        <v>1213600</v>
      </c>
      <c r="E130" s="58">
        <f>E132</f>
        <v>1213541.25</v>
      </c>
      <c r="F130" s="53">
        <f t="shared" si="12"/>
        <v>58.75</v>
      </c>
    </row>
    <row r="131" spans="1:6" ht="78" customHeight="1">
      <c r="A131" s="54" t="s">
        <v>40</v>
      </c>
      <c r="B131" s="55" t="s">
        <v>31</v>
      </c>
      <c r="C131" s="56" t="s">
        <v>400</v>
      </c>
      <c r="D131" s="57">
        <f>D132</f>
        <v>1213600</v>
      </c>
      <c r="E131" s="58">
        <f>E132</f>
        <v>1213541.25</v>
      </c>
      <c r="F131" s="53">
        <f t="shared" si="12"/>
        <v>58.75</v>
      </c>
    </row>
    <row r="132" spans="1:6" ht="78" customHeight="1">
      <c r="A132" s="54" t="s">
        <v>41</v>
      </c>
      <c r="B132" s="55" t="s">
        <v>31</v>
      </c>
      <c r="C132" s="56" t="s">
        <v>401</v>
      </c>
      <c r="D132" s="61">
        <v>1213600</v>
      </c>
      <c r="E132" s="60">
        <v>1213541.25</v>
      </c>
      <c r="F132" s="53">
        <f t="shared" si="12"/>
        <v>58.75</v>
      </c>
    </row>
    <row r="133" spans="1:6" ht="46.5" customHeight="1">
      <c r="A133" s="109" t="s">
        <v>450</v>
      </c>
      <c r="B133" s="55" t="s">
        <v>31</v>
      </c>
      <c r="C133" s="69" t="s">
        <v>451</v>
      </c>
      <c r="D133" s="65">
        <f>D134</f>
        <v>344820</v>
      </c>
      <c r="E133" s="65">
        <f>E134</f>
        <v>334356.30000000005</v>
      </c>
      <c r="F133" s="53">
        <f t="shared" si="12"/>
        <v>10463.699999999953</v>
      </c>
    </row>
    <row r="134" spans="1:6" ht="100.5" customHeight="1">
      <c r="A134" s="67" t="s">
        <v>218</v>
      </c>
      <c r="B134" s="68" t="s">
        <v>31</v>
      </c>
      <c r="C134" s="69" t="s">
        <v>219</v>
      </c>
      <c r="D134" s="51">
        <f>D135</f>
        <v>344820</v>
      </c>
      <c r="E134" s="70">
        <f>E135</f>
        <v>334356.30000000005</v>
      </c>
      <c r="F134" s="53">
        <f t="shared" si="12"/>
        <v>10463.699999999953</v>
      </c>
    </row>
    <row r="135" spans="1:6" ht="84.75" customHeight="1">
      <c r="A135" s="67" t="s">
        <v>220</v>
      </c>
      <c r="B135" s="68" t="s">
        <v>31</v>
      </c>
      <c r="C135" s="69" t="s">
        <v>221</v>
      </c>
      <c r="D135" s="51">
        <f>D136+D141</f>
        <v>344820</v>
      </c>
      <c r="E135" s="70">
        <f>E136+E141</f>
        <v>334356.30000000005</v>
      </c>
      <c r="F135" s="53">
        <f>F134</f>
        <v>10463.699999999953</v>
      </c>
    </row>
    <row r="136" spans="1:6" ht="220.5" customHeight="1">
      <c r="A136" s="67" t="s">
        <v>222</v>
      </c>
      <c r="B136" s="68" t="s">
        <v>31</v>
      </c>
      <c r="C136" s="71" t="s">
        <v>396</v>
      </c>
      <c r="D136" s="51">
        <f aca="true" t="shared" si="13" ref="D136:E138">D137</f>
        <v>327700</v>
      </c>
      <c r="E136" s="70">
        <f t="shared" si="13"/>
        <v>327008.09</v>
      </c>
      <c r="F136" s="53">
        <f>D136-E136</f>
        <v>691.9099999999744</v>
      </c>
    </row>
    <row r="137" spans="1:6" ht="72" customHeight="1">
      <c r="A137" s="67" t="s">
        <v>223</v>
      </c>
      <c r="B137" s="68" t="s">
        <v>31</v>
      </c>
      <c r="C137" s="72" t="s">
        <v>395</v>
      </c>
      <c r="D137" s="51">
        <f t="shared" si="13"/>
        <v>327700</v>
      </c>
      <c r="E137" s="70">
        <f t="shared" si="13"/>
        <v>327008.09</v>
      </c>
      <c r="F137" s="53">
        <f>F138</f>
        <v>691.9099999999744</v>
      </c>
    </row>
    <row r="138" spans="1:6" ht="81.75" customHeight="1">
      <c r="A138" s="67" t="s">
        <v>224</v>
      </c>
      <c r="B138" s="68" t="s">
        <v>31</v>
      </c>
      <c r="C138" s="72" t="s">
        <v>393</v>
      </c>
      <c r="D138" s="51">
        <f t="shared" si="13"/>
        <v>327700</v>
      </c>
      <c r="E138" s="70">
        <f t="shared" si="13"/>
        <v>327008.09</v>
      </c>
      <c r="F138" s="53">
        <f>F139</f>
        <v>691.9099999999744</v>
      </c>
    </row>
    <row r="139" spans="1:6" ht="81.75" customHeight="1">
      <c r="A139" s="67" t="s">
        <v>41</v>
      </c>
      <c r="B139" s="68">
        <v>200</v>
      </c>
      <c r="C139" s="72" t="s">
        <v>394</v>
      </c>
      <c r="D139" s="51">
        <v>327700</v>
      </c>
      <c r="E139" s="73">
        <v>327008.09</v>
      </c>
      <c r="F139" s="53">
        <f>D139-E139</f>
        <v>691.9099999999744</v>
      </c>
    </row>
    <row r="140" spans="1:6" ht="215.25" customHeight="1">
      <c r="A140" s="111" t="s">
        <v>444</v>
      </c>
      <c r="B140" s="68">
        <v>200</v>
      </c>
      <c r="C140" s="112" t="s">
        <v>452</v>
      </c>
      <c r="D140" s="57">
        <f>D141</f>
        <v>17120</v>
      </c>
      <c r="E140" s="57">
        <f>E141</f>
        <v>7348.21</v>
      </c>
      <c r="F140" s="59">
        <f>F141</f>
        <v>9771.79</v>
      </c>
    </row>
    <row r="141" spans="1:6" ht="52.5" customHeight="1">
      <c r="A141" s="48" t="s">
        <v>42</v>
      </c>
      <c r="B141" s="110">
        <v>200</v>
      </c>
      <c r="C141" s="72" t="s">
        <v>453</v>
      </c>
      <c r="D141" s="51">
        <f aca="true" t="shared" si="14" ref="D141:F142">D142</f>
        <v>17120</v>
      </c>
      <c r="E141" s="70">
        <f t="shared" si="14"/>
        <v>7348.21</v>
      </c>
      <c r="F141" s="53">
        <f t="shared" si="14"/>
        <v>9771.79</v>
      </c>
    </row>
    <row r="142" spans="1:6" ht="147" customHeight="1">
      <c r="A142" s="67" t="s">
        <v>225</v>
      </c>
      <c r="B142" s="68">
        <v>200</v>
      </c>
      <c r="C142" s="72" t="s">
        <v>454</v>
      </c>
      <c r="D142" s="51">
        <f t="shared" si="14"/>
        <v>17120</v>
      </c>
      <c r="E142" s="70">
        <f t="shared" si="14"/>
        <v>7348.21</v>
      </c>
      <c r="F142" s="53">
        <f t="shared" si="14"/>
        <v>9771.79</v>
      </c>
    </row>
    <row r="143" spans="1:6" ht="113.25" customHeight="1">
      <c r="A143" s="67" t="s">
        <v>410</v>
      </c>
      <c r="B143" s="68">
        <v>200</v>
      </c>
      <c r="C143" s="72" t="s">
        <v>455</v>
      </c>
      <c r="D143" s="51">
        <v>17120</v>
      </c>
      <c r="E143" s="73">
        <v>7348.21</v>
      </c>
      <c r="F143" s="53">
        <f>D143-E143</f>
        <v>9771.79</v>
      </c>
    </row>
    <row r="144" spans="1:6" ht="50.25" customHeight="1">
      <c r="A144" s="48" t="s">
        <v>57</v>
      </c>
      <c r="B144" s="49" t="s">
        <v>31</v>
      </c>
      <c r="C144" s="50" t="s">
        <v>322</v>
      </c>
      <c r="D144" s="51">
        <f>D146</f>
        <v>1939400</v>
      </c>
      <c r="E144" s="52">
        <f>E145</f>
        <v>1923119.26</v>
      </c>
      <c r="F144" s="53">
        <f>IF(OR(D144="-",E144&gt;=D144),"-",D144-IF(E144="-",0,E144))</f>
        <v>16280.73999999999</v>
      </c>
    </row>
    <row r="145" spans="1:6" ht="111.75" customHeight="1">
      <c r="A145" s="48" t="str">
        <f>'[1]117_2'!A179</f>
        <v>Муниципальная программа Киселевского сельского поселения "Благоустройство территории и обеспечение качественными жилищно-коммунальными услугами"</v>
      </c>
      <c r="B145" s="49" t="s">
        <v>31</v>
      </c>
      <c r="C145" s="56" t="s">
        <v>323</v>
      </c>
      <c r="D145" s="51">
        <f>D144</f>
        <v>1939400</v>
      </c>
      <c r="E145" s="52">
        <f>E146</f>
        <v>1923119.26</v>
      </c>
      <c r="F145" s="53">
        <f>D145-E145</f>
        <v>16280.73999999999</v>
      </c>
    </row>
    <row r="146" spans="1:6" ht="74.25" customHeight="1">
      <c r="A146" s="48" t="str">
        <f>'[1]117_2'!A180</f>
        <v>Подпрограмма «Благоустройство территории Киселевского сельского поселения» </v>
      </c>
      <c r="B146" s="55" t="s">
        <v>31</v>
      </c>
      <c r="C146" s="56" t="s">
        <v>324</v>
      </c>
      <c r="D146" s="51">
        <f>D147+D151+D155</f>
        <v>1939400</v>
      </c>
      <c r="E146" s="52">
        <f>E147+E152+E155</f>
        <v>1923119.26</v>
      </c>
      <c r="F146" s="53">
        <f>F145</f>
        <v>16280.73999999999</v>
      </c>
    </row>
    <row r="147" spans="1:6" ht="213" customHeight="1">
      <c r="A147" s="108" t="s">
        <v>193</v>
      </c>
      <c r="B147" s="55" t="s">
        <v>31</v>
      </c>
      <c r="C147" s="56" t="s">
        <v>327</v>
      </c>
      <c r="D147" s="57">
        <f>D148</f>
        <v>1283600</v>
      </c>
      <c r="E147" s="58">
        <f>E148</f>
        <v>1282753.33</v>
      </c>
      <c r="F147" s="59">
        <f aca="true" t="shared" si="15" ref="F147:F158">IF(OR(D147="-",E147&gt;=D147),"-",D147-IF(E147="-",0,E147))</f>
        <v>846.6699999999255</v>
      </c>
    </row>
    <row r="148" spans="1:6" ht="83.25" customHeight="1">
      <c r="A148" s="54" t="s">
        <v>39</v>
      </c>
      <c r="B148" s="55" t="s">
        <v>31</v>
      </c>
      <c r="C148" s="56" t="s">
        <v>328</v>
      </c>
      <c r="D148" s="57">
        <f>D149</f>
        <v>1283600</v>
      </c>
      <c r="E148" s="58">
        <f>E150</f>
        <v>1282753.33</v>
      </c>
      <c r="F148" s="59">
        <f t="shared" si="15"/>
        <v>846.6699999999255</v>
      </c>
    </row>
    <row r="149" spans="1:6" ht="83.25" customHeight="1">
      <c r="A149" s="54" t="s">
        <v>40</v>
      </c>
      <c r="B149" s="55" t="s">
        <v>31</v>
      </c>
      <c r="C149" s="56" t="s">
        <v>329</v>
      </c>
      <c r="D149" s="57">
        <f>D150</f>
        <v>1283600</v>
      </c>
      <c r="E149" s="58">
        <f>E150</f>
        <v>1282753.33</v>
      </c>
      <c r="F149" s="59">
        <f t="shared" si="15"/>
        <v>846.6699999999255</v>
      </c>
    </row>
    <row r="150" spans="1:6" ht="83.25" customHeight="1">
      <c r="A150" s="54" t="s">
        <v>41</v>
      </c>
      <c r="B150" s="55" t="s">
        <v>31</v>
      </c>
      <c r="C150" s="56" t="s">
        <v>330</v>
      </c>
      <c r="D150" s="57">
        <v>1283600</v>
      </c>
      <c r="E150" s="60">
        <v>1282753.33</v>
      </c>
      <c r="F150" s="59">
        <f t="shared" si="15"/>
        <v>846.6699999999255</v>
      </c>
    </row>
    <row r="151" spans="1:6" ht="265.5" customHeight="1">
      <c r="A151" s="108" t="s">
        <v>194</v>
      </c>
      <c r="B151" s="55" t="s">
        <v>31</v>
      </c>
      <c r="C151" s="56" t="s">
        <v>411</v>
      </c>
      <c r="D151" s="74">
        <f>D153</f>
        <v>103400</v>
      </c>
      <c r="E151" s="58">
        <f>E152</f>
        <v>88996.4</v>
      </c>
      <c r="F151" s="59">
        <f>IF(OR(D151="-",E151&gt;=D151),"-",D151-IF(E151="-",0,E151))</f>
        <v>14403.600000000006</v>
      </c>
    </row>
    <row r="152" spans="1:6" ht="83.25" customHeight="1">
      <c r="A152" s="54" t="s">
        <v>39</v>
      </c>
      <c r="B152" s="55" t="s">
        <v>31</v>
      </c>
      <c r="C152" s="56" t="s">
        <v>331</v>
      </c>
      <c r="D152" s="74">
        <f>D154</f>
        <v>103400</v>
      </c>
      <c r="E152" s="58">
        <f>E153</f>
        <v>88996.4</v>
      </c>
      <c r="F152" s="59">
        <f>IF(OR(D152="-",E152&gt;=D152),"-",D152-IF(E152="-",0,E152))</f>
        <v>14403.600000000006</v>
      </c>
    </row>
    <row r="153" spans="1:6" ht="83.25" customHeight="1">
      <c r="A153" s="54" t="s">
        <v>40</v>
      </c>
      <c r="B153" s="55" t="s">
        <v>31</v>
      </c>
      <c r="C153" s="56" t="s">
        <v>332</v>
      </c>
      <c r="D153" s="51">
        <f>D154</f>
        <v>103400</v>
      </c>
      <c r="E153" s="58">
        <f>E154</f>
        <v>88996.4</v>
      </c>
      <c r="F153" s="59">
        <f t="shared" si="15"/>
        <v>14403.600000000006</v>
      </c>
    </row>
    <row r="154" spans="1:6" ht="83.25" customHeight="1">
      <c r="A154" s="54" t="s">
        <v>41</v>
      </c>
      <c r="B154" s="55" t="s">
        <v>31</v>
      </c>
      <c r="C154" s="56" t="s">
        <v>333</v>
      </c>
      <c r="D154" s="51">
        <v>103400</v>
      </c>
      <c r="E154" s="60">
        <v>88996.4</v>
      </c>
      <c r="F154" s="59">
        <f t="shared" si="15"/>
        <v>14403.600000000006</v>
      </c>
    </row>
    <row r="155" spans="1:6" ht="213" customHeight="1">
      <c r="A155" s="108" t="s">
        <v>195</v>
      </c>
      <c r="B155" s="55" t="s">
        <v>31</v>
      </c>
      <c r="C155" s="56" t="s">
        <v>334</v>
      </c>
      <c r="D155" s="51">
        <f aca="true" t="shared" si="16" ref="D155:E157">D156</f>
        <v>552400</v>
      </c>
      <c r="E155" s="58">
        <f>E156</f>
        <v>551369.53</v>
      </c>
      <c r="F155" s="59">
        <f t="shared" si="15"/>
        <v>1030.469999999972</v>
      </c>
    </row>
    <row r="156" spans="1:6" ht="90.75" customHeight="1">
      <c r="A156" s="54" t="s">
        <v>39</v>
      </c>
      <c r="B156" s="55" t="s">
        <v>31</v>
      </c>
      <c r="C156" s="56" t="s">
        <v>335</v>
      </c>
      <c r="D156" s="51">
        <f t="shared" si="16"/>
        <v>552400</v>
      </c>
      <c r="E156" s="58">
        <f t="shared" si="16"/>
        <v>551369.53</v>
      </c>
      <c r="F156" s="59">
        <f t="shared" si="15"/>
        <v>1030.469999999972</v>
      </c>
    </row>
    <row r="157" spans="1:6" ht="90.75" customHeight="1">
      <c r="A157" s="54" t="s">
        <v>40</v>
      </c>
      <c r="B157" s="55" t="s">
        <v>31</v>
      </c>
      <c r="C157" s="56" t="s">
        <v>336</v>
      </c>
      <c r="D157" s="51">
        <f t="shared" si="16"/>
        <v>552400</v>
      </c>
      <c r="E157" s="58">
        <f t="shared" si="16"/>
        <v>551369.53</v>
      </c>
      <c r="F157" s="59">
        <f t="shared" si="15"/>
        <v>1030.469999999972</v>
      </c>
    </row>
    <row r="158" spans="1:6" ht="96" customHeight="1">
      <c r="A158" s="54" t="s">
        <v>41</v>
      </c>
      <c r="B158" s="55" t="s">
        <v>31</v>
      </c>
      <c r="C158" s="56" t="s">
        <v>337</v>
      </c>
      <c r="D158" s="51">
        <v>552400</v>
      </c>
      <c r="E158" s="60">
        <v>551369.53</v>
      </c>
      <c r="F158" s="59">
        <f t="shared" si="15"/>
        <v>1030.469999999972</v>
      </c>
    </row>
    <row r="159" spans="1:6" ht="36" customHeight="1">
      <c r="A159" s="48" t="s">
        <v>58</v>
      </c>
      <c r="B159" s="49" t="s">
        <v>31</v>
      </c>
      <c r="C159" s="50" t="s">
        <v>338</v>
      </c>
      <c r="D159" s="51">
        <f aca="true" t="shared" si="17" ref="D159:E163">D160</f>
        <v>9500</v>
      </c>
      <c r="E159" s="52">
        <f t="shared" si="17"/>
        <v>9500</v>
      </c>
      <c r="F159" s="53" t="str">
        <f aca="true" t="shared" si="18" ref="F159:F168">IF(OR(D159="-",E159&gt;=D159),"-",D159-IF(E159="-",0,E159))</f>
        <v>-</v>
      </c>
    </row>
    <row r="160" spans="1:6" ht="63" customHeight="1">
      <c r="A160" s="48" t="s">
        <v>59</v>
      </c>
      <c r="B160" s="49" t="s">
        <v>31</v>
      </c>
      <c r="C160" s="50" t="s">
        <v>339</v>
      </c>
      <c r="D160" s="51">
        <f t="shared" si="17"/>
        <v>9500</v>
      </c>
      <c r="E160" s="52">
        <f t="shared" si="17"/>
        <v>9500</v>
      </c>
      <c r="F160" s="53" t="str">
        <f t="shared" si="18"/>
        <v>-</v>
      </c>
    </row>
    <row r="161" spans="1:6" ht="63" customHeight="1">
      <c r="A161" s="48" t="s">
        <v>196</v>
      </c>
      <c r="B161" s="49" t="s">
        <v>31</v>
      </c>
      <c r="C161" s="56" t="s">
        <v>340</v>
      </c>
      <c r="D161" s="57">
        <f t="shared" si="17"/>
        <v>9500</v>
      </c>
      <c r="E161" s="58">
        <f t="shared" si="17"/>
        <v>9500</v>
      </c>
      <c r="F161" s="59" t="str">
        <f t="shared" si="18"/>
        <v>-</v>
      </c>
    </row>
    <row r="162" spans="1:6" ht="90.75" customHeight="1">
      <c r="A162" s="48" t="str">
        <f>'[1]117_2'!A65</f>
        <v>Подпрограмма "Развитие муниципального управления и муниципальной службы в Киселевском сельском поселении"</v>
      </c>
      <c r="B162" s="49" t="s">
        <v>31</v>
      </c>
      <c r="C162" s="56" t="s">
        <v>341</v>
      </c>
      <c r="D162" s="57">
        <f t="shared" si="17"/>
        <v>9500</v>
      </c>
      <c r="E162" s="58">
        <f t="shared" si="17"/>
        <v>9500</v>
      </c>
      <c r="F162" s="59" t="str">
        <f t="shared" si="18"/>
        <v>-</v>
      </c>
    </row>
    <row r="163" spans="1:6" ht="177.75" customHeight="1">
      <c r="A163" s="48" t="str">
        <f>'[1]117_2'!$A$70</f>
        <v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</v>
      </c>
      <c r="B163" s="49" t="s">
        <v>31</v>
      </c>
      <c r="C163" s="56" t="s">
        <v>342</v>
      </c>
      <c r="D163" s="57">
        <f t="shared" si="17"/>
        <v>9500</v>
      </c>
      <c r="E163" s="58">
        <f t="shared" si="17"/>
        <v>9500</v>
      </c>
      <c r="F163" s="59" t="s">
        <v>14</v>
      </c>
    </row>
    <row r="164" spans="1:6" ht="72" customHeight="1">
      <c r="A164" s="54" t="s">
        <v>39</v>
      </c>
      <c r="B164" s="55" t="s">
        <v>31</v>
      </c>
      <c r="C164" s="56" t="s">
        <v>343</v>
      </c>
      <c r="D164" s="57">
        <f>D165</f>
        <v>9500</v>
      </c>
      <c r="E164" s="58">
        <f>E166</f>
        <v>9500</v>
      </c>
      <c r="F164" s="59" t="s">
        <v>14</v>
      </c>
    </row>
    <row r="165" spans="1:6" ht="72" customHeight="1">
      <c r="A165" s="54" t="s">
        <v>40</v>
      </c>
      <c r="B165" s="55" t="s">
        <v>31</v>
      </c>
      <c r="C165" s="56" t="s">
        <v>344</v>
      </c>
      <c r="D165" s="57">
        <f>D166</f>
        <v>9500</v>
      </c>
      <c r="E165" s="58">
        <f>E166</f>
        <v>9500</v>
      </c>
      <c r="F165" s="59" t="s">
        <v>14</v>
      </c>
    </row>
    <row r="166" spans="1:6" ht="87" customHeight="1">
      <c r="A166" s="54" t="s">
        <v>41</v>
      </c>
      <c r="B166" s="55" t="s">
        <v>31</v>
      </c>
      <c r="C166" s="56" t="s">
        <v>345</v>
      </c>
      <c r="D166" s="57">
        <v>9500</v>
      </c>
      <c r="E166" s="60">
        <v>9500</v>
      </c>
      <c r="F166" s="59" t="str">
        <f t="shared" si="18"/>
        <v>-</v>
      </c>
    </row>
    <row r="167" spans="1:6" ht="48.75" customHeight="1">
      <c r="A167" s="48" t="s">
        <v>60</v>
      </c>
      <c r="B167" s="49" t="s">
        <v>31</v>
      </c>
      <c r="C167" s="50" t="s">
        <v>346</v>
      </c>
      <c r="D167" s="51">
        <f aca="true" t="shared" si="19" ref="D167:E169">D168</f>
        <v>5605500</v>
      </c>
      <c r="E167" s="52">
        <f t="shared" si="19"/>
        <v>5604996.64</v>
      </c>
      <c r="F167" s="53">
        <f t="shared" si="18"/>
        <v>503.3600000003353</v>
      </c>
    </row>
    <row r="168" spans="1:6" ht="48.75" customHeight="1">
      <c r="A168" s="48" t="s">
        <v>64</v>
      </c>
      <c r="B168" s="49" t="s">
        <v>31</v>
      </c>
      <c r="C168" s="50" t="s">
        <v>347</v>
      </c>
      <c r="D168" s="51">
        <f t="shared" si="19"/>
        <v>5605500</v>
      </c>
      <c r="E168" s="52">
        <f t="shared" si="19"/>
        <v>5604996.64</v>
      </c>
      <c r="F168" s="53">
        <f t="shared" si="18"/>
        <v>503.3600000003353</v>
      </c>
    </row>
    <row r="169" spans="1:6" ht="57.75" customHeight="1">
      <c r="A169" s="48" t="str">
        <f>'[1]117_2'!A195</f>
        <v>Муниципальная программа Киселевского сельского поселения « Развитие культуры»</v>
      </c>
      <c r="B169" s="49" t="s">
        <v>31</v>
      </c>
      <c r="C169" s="56" t="s">
        <v>348</v>
      </c>
      <c r="D169" s="51">
        <f t="shared" si="19"/>
        <v>5605500</v>
      </c>
      <c r="E169" s="52">
        <f t="shared" si="19"/>
        <v>5604996.64</v>
      </c>
      <c r="F169" s="53">
        <f aca="true" t="shared" si="20" ref="D169:F171">F172</f>
        <v>503.3600000003353</v>
      </c>
    </row>
    <row r="170" spans="1:6" ht="57.75" customHeight="1">
      <c r="A170" s="48" t="str">
        <f>'[1]117_2'!A209</f>
        <v>Подпрограмма «Организация досуга» </v>
      </c>
      <c r="B170" s="49" t="s">
        <v>31</v>
      </c>
      <c r="C170" s="56" t="s">
        <v>349</v>
      </c>
      <c r="D170" s="51">
        <f>D171+D175</f>
        <v>5605500</v>
      </c>
      <c r="E170" s="52">
        <f>E171+E175</f>
        <v>5604996.64</v>
      </c>
      <c r="F170" s="53">
        <f t="shared" si="20"/>
        <v>503.3600000003353</v>
      </c>
    </row>
    <row r="171" spans="1:6" ht="147" customHeight="1">
      <c r="A171" s="48" t="str">
        <f>'[1]117_2'!A210</f>
        <v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культуры» </v>
      </c>
      <c r="B171" s="49" t="s">
        <v>31</v>
      </c>
      <c r="C171" s="56" t="s">
        <v>373</v>
      </c>
      <c r="D171" s="51">
        <f t="shared" si="20"/>
        <v>4907600</v>
      </c>
      <c r="E171" s="52">
        <f>E174</f>
        <v>4907096.64</v>
      </c>
      <c r="F171" s="53">
        <f t="shared" si="20"/>
        <v>503.3600000003353</v>
      </c>
    </row>
    <row r="172" spans="1:6" ht="93" customHeight="1">
      <c r="A172" s="54" t="s">
        <v>61</v>
      </c>
      <c r="B172" s="55" t="s">
        <v>31</v>
      </c>
      <c r="C172" s="56" t="s">
        <v>350</v>
      </c>
      <c r="D172" s="57">
        <f>D173</f>
        <v>4907600</v>
      </c>
      <c r="E172" s="58">
        <f>E174</f>
        <v>4907096.64</v>
      </c>
      <c r="F172" s="59">
        <f>IF(OR(D172="-",E172&gt;=D172),"-",D172-IF(E172="-",0,E172))</f>
        <v>503.3600000003353</v>
      </c>
    </row>
    <row r="173" spans="1:6" ht="45" customHeight="1">
      <c r="A173" s="54" t="s">
        <v>62</v>
      </c>
      <c r="B173" s="55" t="s">
        <v>31</v>
      </c>
      <c r="C173" s="56" t="s">
        <v>351</v>
      </c>
      <c r="D173" s="57">
        <f>D174</f>
        <v>4907600</v>
      </c>
      <c r="E173" s="58">
        <f>E174</f>
        <v>4907096.64</v>
      </c>
      <c r="F173" s="59">
        <f>IF(OR(D173="-",E173&gt;=D173),"-",D173-IF(E173="-",0,E173))</f>
        <v>503.3600000003353</v>
      </c>
    </row>
    <row r="174" spans="1:6" ht="123.75" customHeight="1">
      <c r="A174" s="54" t="s">
        <v>63</v>
      </c>
      <c r="B174" s="55" t="s">
        <v>31</v>
      </c>
      <c r="C174" s="56" t="s">
        <v>352</v>
      </c>
      <c r="D174" s="57">
        <v>4907600</v>
      </c>
      <c r="E174" s="60">
        <v>4907096.64</v>
      </c>
      <c r="F174" s="59">
        <f>IF(OR(D174="-",E174&gt;=D174),"-",D174-IF(E174="-",0,E174))</f>
        <v>503.3600000003353</v>
      </c>
    </row>
    <row r="175" spans="1:6" ht="147" customHeight="1">
      <c r="A175" s="48" t="s">
        <v>390</v>
      </c>
      <c r="B175" s="49" t="s">
        <v>31</v>
      </c>
      <c r="C175" s="56" t="s">
        <v>386</v>
      </c>
      <c r="D175" s="51">
        <f>D178</f>
        <v>697900</v>
      </c>
      <c r="E175" s="52">
        <f>E178</f>
        <v>697900</v>
      </c>
      <c r="F175" s="53" t="s">
        <v>14</v>
      </c>
    </row>
    <row r="176" spans="1:6" ht="111.75" customHeight="1">
      <c r="A176" s="54" t="s">
        <v>61</v>
      </c>
      <c r="B176" s="55" t="s">
        <v>31</v>
      </c>
      <c r="C176" s="56" t="s">
        <v>389</v>
      </c>
      <c r="D176" s="57">
        <f>D177</f>
        <v>697900</v>
      </c>
      <c r="E176" s="58">
        <f>E178</f>
        <v>697900</v>
      </c>
      <c r="F176" s="59" t="str">
        <f>F175</f>
        <v>-</v>
      </c>
    </row>
    <row r="177" spans="1:6" ht="47.25" customHeight="1">
      <c r="A177" s="54" t="s">
        <v>62</v>
      </c>
      <c r="B177" s="55" t="s">
        <v>31</v>
      </c>
      <c r="C177" s="56" t="s">
        <v>388</v>
      </c>
      <c r="D177" s="57">
        <f>D178</f>
        <v>697900</v>
      </c>
      <c r="E177" s="58">
        <f>E178</f>
        <v>697900</v>
      </c>
      <c r="F177" s="59" t="str">
        <f>F178</f>
        <v>-</v>
      </c>
    </row>
    <row r="178" spans="1:6" ht="156.75" customHeight="1">
      <c r="A178" s="54" t="s">
        <v>63</v>
      </c>
      <c r="B178" s="55" t="s">
        <v>31</v>
      </c>
      <c r="C178" s="56" t="s">
        <v>387</v>
      </c>
      <c r="D178" s="57">
        <v>697900</v>
      </c>
      <c r="E178" s="60">
        <v>697900</v>
      </c>
      <c r="F178" s="59" t="s">
        <v>14</v>
      </c>
    </row>
    <row r="179" spans="1:6" ht="39" customHeight="1">
      <c r="A179" s="48" t="s">
        <v>391</v>
      </c>
      <c r="B179" s="49" t="s">
        <v>31</v>
      </c>
      <c r="C179" s="50" t="s">
        <v>392</v>
      </c>
      <c r="D179" s="51">
        <f>D180+D187</f>
        <v>335600</v>
      </c>
      <c r="E179" s="52">
        <f>E180+E187</f>
        <v>335586.82</v>
      </c>
      <c r="F179" s="53">
        <f>D179-E179</f>
        <v>13.179999999993015</v>
      </c>
    </row>
    <row r="180" spans="1:6" ht="31.5" customHeight="1">
      <c r="A180" s="48" t="s">
        <v>68</v>
      </c>
      <c r="B180" s="49" t="s">
        <v>31</v>
      </c>
      <c r="C180" s="50" t="s">
        <v>353</v>
      </c>
      <c r="D180" s="51">
        <f>D181</f>
        <v>285600</v>
      </c>
      <c r="E180" s="52">
        <f>E181</f>
        <v>285586.82</v>
      </c>
      <c r="F180" s="53">
        <f>IF(OR(D180="-",E180&gt;=D180),"-",D180-IF(E180="-",0,E180))</f>
        <v>13.179999999993015</v>
      </c>
    </row>
    <row r="181" spans="1:6" ht="82.5" customHeight="1">
      <c r="A181" s="48" t="s">
        <v>196</v>
      </c>
      <c r="B181" s="49" t="s">
        <v>31</v>
      </c>
      <c r="C181" s="56" t="s">
        <v>354</v>
      </c>
      <c r="D181" s="51">
        <f aca="true" t="shared" si="21" ref="D181:F183">D184</f>
        <v>285600</v>
      </c>
      <c r="E181" s="52">
        <f>E182</f>
        <v>285586.82</v>
      </c>
      <c r="F181" s="53">
        <f t="shared" si="21"/>
        <v>13.179999999993015</v>
      </c>
    </row>
    <row r="182" spans="1:6" ht="147" customHeight="1">
      <c r="A182" s="48" t="str">
        <f>'[1]117_2'!A229</f>
        <v>Подпрограмма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v>
      </c>
      <c r="B182" s="49" t="s">
        <v>31</v>
      </c>
      <c r="C182" s="56" t="s">
        <v>355</v>
      </c>
      <c r="D182" s="51">
        <f t="shared" si="21"/>
        <v>285600</v>
      </c>
      <c r="E182" s="52">
        <f>E183</f>
        <v>285586.82</v>
      </c>
      <c r="F182" s="53">
        <f t="shared" si="21"/>
        <v>13.179999999993015</v>
      </c>
    </row>
    <row r="183" spans="1:6" ht="270.75" customHeight="1">
      <c r="A183" s="108" t="s">
        <v>197</v>
      </c>
      <c r="B183" s="49" t="s">
        <v>31</v>
      </c>
      <c r="C183" s="56" t="s">
        <v>356</v>
      </c>
      <c r="D183" s="51">
        <f t="shared" si="21"/>
        <v>285600</v>
      </c>
      <c r="E183" s="52">
        <f>E186</f>
        <v>285586.82</v>
      </c>
      <c r="F183" s="53">
        <f t="shared" si="21"/>
        <v>13.179999999993015</v>
      </c>
    </row>
    <row r="184" spans="1:6" ht="57" customHeight="1">
      <c r="A184" s="54" t="s">
        <v>65</v>
      </c>
      <c r="B184" s="55" t="s">
        <v>31</v>
      </c>
      <c r="C184" s="56" t="s">
        <v>374</v>
      </c>
      <c r="D184" s="57">
        <f>D185</f>
        <v>285600</v>
      </c>
      <c r="E184" s="58">
        <f>E186</f>
        <v>285586.82</v>
      </c>
      <c r="F184" s="59">
        <f aca="true" t="shared" si="22" ref="F184:F204">IF(OR(D184="-",E184&gt;=D184),"-",D184-IF(E184="-",0,E184))</f>
        <v>13.179999999993015</v>
      </c>
    </row>
    <row r="185" spans="1:6" ht="73.5" customHeight="1">
      <c r="A185" s="54" t="s">
        <v>66</v>
      </c>
      <c r="B185" s="55" t="s">
        <v>31</v>
      </c>
      <c r="C185" s="56" t="s">
        <v>375</v>
      </c>
      <c r="D185" s="57">
        <f>D186</f>
        <v>285600</v>
      </c>
      <c r="E185" s="58">
        <f>E186</f>
        <v>285586.82</v>
      </c>
      <c r="F185" s="59">
        <f t="shared" si="22"/>
        <v>13.179999999993015</v>
      </c>
    </row>
    <row r="186" spans="1:6" ht="84.75" customHeight="1">
      <c r="A186" s="54" t="s">
        <v>67</v>
      </c>
      <c r="B186" s="55" t="s">
        <v>31</v>
      </c>
      <c r="C186" s="56" t="s">
        <v>376</v>
      </c>
      <c r="D186" s="57">
        <v>285600</v>
      </c>
      <c r="E186" s="60">
        <v>285586.82</v>
      </c>
      <c r="F186" s="59">
        <f t="shared" si="22"/>
        <v>13.179999999993015</v>
      </c>
    </row>
    <row r="187" spans="1:6" ht="30" customHeight="1">
      <c r="A187" s="48" t="s">
        <v>69</v>
      </c>
      <c r="B187" s="49" t="s">
        <v>31</v>
      </c>
      <c r="C187" s="50" t="s">
        <v>397</v>
      </c>
      <c r="D187" s="51">
        <f aca="true" t="shared" si="23" ref="D187:E190">D188</f>
        <v>50000</v>
      </c>
      <c r="E187" s="52">
        <f t="shared" si="23"/>
        <v>50000</v>
      </c>
      <c r="F187" s="53" t="str">
        <f t="shared" si="22"/>
        <v>-</v>
      </c>
    </row>
    <row r="188" spans="1:6" ht="81.75" customHeight="1">
      <c r="A188" s="48" t="str">
        <f>'[1]117_2'!A235</f>
        <v>Непрограммные расходы органа местного самоуправления Киселевского сельского поселения</v>
      </c>
      <c r="B188" s="55" t="s">
        <v>31</v>
      </c>
      <c r="C188" s="56" t="s">
        <v>357</v>
      </c>
      <c r="D188" s="57">
        <f t="shared" si="23"/>
        <v>50000</v>
      </c>
      <c r="E188" s="58">
        <f>E189</f>
        <v>50000</v>
      </c>
      <c r="F188" s="59" t="str">
        <f t="shared" si="22"/>
        <v>-</v>
      </c>
    </row>
    <row r="189" spans="1:6" ht="44.25" customHeight="1">
      <c r="A189" s="48" t="str">
        <f>'[1]117_2'!A236</f>
        <v>Иные непрограммные расходы</v>
      </c>
      <c r="B189" s="55" t="s">
        <v>31</v>
      </c>
      <c r="C189" s="56" t="s">
        <v>358</v>
      </c>
      <c r="D189" s="57">
        <f t="shared" si="23"/>
        <v>50000</v>
      </c>
      <c r="E189" s="58">
        <f t="shared" si="23"/>
        <v>50000</v>
      </c>
      <c r="F189" s="59" t="str">
        <f t="shared" si="22"/>
        <v>-</v>
      </c>
    </row>
    <row r="190" spans="1:6" ht="147" customHeight="1">
      <c r="A190" s="48" t="str">
        <f>'[1]117_2'!A237</f>
        <v>Расходы из резервного фонда Администрации Киселевского сельского поселения по иным непрограммным расходам в рамках непрограммных расходов органов местного самоуправления Киселевского сельского поселения</v>
      </c>
      <c r="B190" s="55" t="s">
        <v>31</v>
      </c>
      <c r="C190" s="56" t="s">
        <v>359</v>
      </c>
      <c r="D190" s="57">
        <f t="shared" si="23"/>
        <v>50000</v>
      </c>
      <c r="E190" s="58">
        <f t="shared" si="23"/>
        <v>50000</v>
      </c>
      <c r="F190" s="59" t="str">
        <f t="shared" si="22"/>
        <v>-</v>
      </c>
    </row>
    <row r="191" spans="1:6" ht="42" customHeight="1">
      <c r="A191" s="54" t="s">
        <v>65</v>
      </c>
      <c r="B191" s="55" t="s">
        <v>31</v>
      </c>
      <c r="C191" s="56" t="s">
        <v>360</v>
      </c>
      <c r="D191" s="57">
        <f>D192</f>
        <v>50000</v>
      </c>
      <c r="E191" s="58">
        <f>E193</f>
        <v>50000</v>
      </c>
      <c r="F191" s="59" t="str">
        <f t="shared" si="22"/>
        <v>-</v>
      </c>
    </row>
    <row r="192" spans="1:6" ht="75" customHeight="1">
      <c r="A192" s="54" t="s">
        <v>66</v>
      </c>
      <c r="B192" s="55" t="s">
        <v>31</v>
      </c>
      <c r="C192" s="56" t="s">
        <v>361</v>
      </c>
      <c r="D192" s="57">
        <f>D193</f>
        <v>50000</v>
      </c>
      <c r="E192" s="58">
        <f>E193</f>
        <v>50000</v>
      </c>
      <c r="F192" s="59" t="str">
        <f t="shared" si="22"/>
        <v>-</v>
      </c>
    </row>
    <row r="193" spans="1:6" ht="85.5" customHeight="1">
      <c r="A193" s="54" t="s">
        <v>67</v>
      </c>
      <c r="B193" s="55" t="s">
        <v>31</v>
      </c>
      <c r="C193" s="56" t="s">
        <v>362</v>
      </c>
      <c r="D193" s="57">
        <v>50000</v>
      </c>
      <c r="E193" s="60">
        <v>50000</v>
      </c>
      <c r="F193" s="59" t="str">
        <f t="shared" si="22"/>
        <v>-</v>
      </c>
    </row>
    <row r="194" spans="1:6" ht="35.25" customHeight="1">
      <c r="A194" s="48" t="s">
        <v>70</v>
      </c>
      <c r="B194" s="49" t="s">
        <v>31</v>
      </c>
      <c r="C194" s="50" t="s">
        <v>363</v>
      </c>
      <c r="D194" s="51">
        <f>D195</f>
        <v>44000</v>
      </c>
      <c r="E194" s="52">
        <f aca="true" t="shared" si="24" ref="E194:E200">E195</f>
        <v>43880</v>
      </c>
      <c r="F194" s="53">
        <f t="shared" si="22"/>
        <v>120</v>
      </c>
    </row>
    <row r="195" spans="1:6" ht="62.25" customHeight="1">
      <c r="A195" s="48" t="s">
        <v>72</v>
      </c>
      <c r="B195" s="49" t="s">
        <v>31</v>
      </c>
      <c r="C195" s="50" t="s">
        <v>364</v>
      </c>
      <c r="D195" s="51">
        <f>D196</f>
        <v>44000</v>
      </c>
      <c r="E195" s="52">
        <f t="shared" si="24"/>
        <v>43880</v>
      </c>
      <c r="F195" s="53">
        <f t="shared" si="22"/>
        <v>120</v>
      </c>
    </row>
    <row r="196" spans="1:6" ht="81" customHeight="1">
      <c r="A196" s="48" t="str">
        <f>'[1]117_2'!A243</f>
        <v>Муниципальная прогрмма Киселевсого сельского поселения "Развитие физической культуры и спорта"</v>
      </c>
      <c r="B196" s="55" t="s">
        <v>31</v>
      </c>
      <c r="C196" s="56" t="s">
        <v>365</v>
      </c>
      <c r="D196" s="57">
        <f>D197</f>
        <v>44000</v>
      </c>
      <c r="E196" s="58">
        <f t="shared" si="24"/>
        <v>43880</v>
      </c>
      <c r="F196" s="59">
        <f t="shared" si="22"/>
        <v>120</v>
      </c>
    </row>
    <row r="197" spans="1:6" ht="75.75" customHeight="1">
      <c r="A197" s="48" t="str">
        <f>'[1]117_2'!A244</f>
        <v>Подпрограмма «Развитие массовой физической культуры и спорта Киселевского сельского поселения»</v>
      </c>
      <c r="B197" s="55" t="s">
        <v>31</v>
      </c>
      <c r="C197" s="56" t="s">
        <v>366</v>
      </c>
      <c r="D197" s="57">
        <f>D198</f>
        <v>44000</v>
      </c>
      <c r="E197" s="58">
        <f t="shared" si="24"/>
        <v>43880</v>
      </c>
      <c r="F197" s="59">
        <f t="shared" si="22"/>
        <v>120</v>
      </c>
    </row>
    <row r="198" spans="1:6" ht="181.5" customHeight="1">
      <c r="A198" s="108" t="s">
        <v>198</v>
      </c>
      <c r="B198" s="55" t="s">
        <v>31</v>
      </c>
      <c r="C198" s="56" t="s">
        <v>367</v>
      </c>
      <c r="D198" s="57">
        <f>D199+D202</f>
        <v>44000</v>
      </c>
      <c r="E198" s="58">
        <f>E199+E202</f>
        <v>43880</v>
      </c>
      <c r="F198" s="59">
        <f t="shared" si="22"/>
        <v>120</v>
      </c>
    </row>
    <row r="199" spans="1:6" ht="147" customHeight="1">
      <c r="A199" s="54" t="s">
        <v>34</v>
      </c>
      <c r="B199" s="55" t="s">
        <v>31</v>
      </c>
      <c r="C199" s="56" t="s">
        <v>377</v>
      </c>
      <c r="D199" s="57">
        <f>D200</f>
        <v>35200</v>
      </c>
      <c r="E199" s="58">
        <f t="shared" si="24"/>
        <v>35200</v>
      </c>
      <c r="F199" s="59" t="str">
        <f t="shared" si="22"/>
        <v>-</v>
      </c>
    </row>
    <row r="200" spans="1:6" ht="69.75" customHeight="1">
      <c r="A200" s="54" t="s">
        <v>35</v>
      </c>
      <c r="B200" s="55" t="s">
        <v>31</v>
      </c>
      <c r="C200" s="56" t="s">
        <v>368</v>
      </c>
      <c r="D200" s="57">
        <f>D201</f>
        <v>35200</v>
      </c>
      <c r="E200" s="58">
        <f t="shared" si="24"/>
        <v>35200</v>
      </c>
      <c r="F200" s="59" t="str">
        <f t="shared" si="22"/>
        <v>-</v>
      </c>
    </row>
    <row r="201" spans="1:6" ht="132" customHeight="1">
      <c r="A201" s="54" t="s">
        <v>71</v>
      </c>
      <c r="B201" s="55" t="s">
        <v>31</v>
      </c>
      <c r="C201" s="56" t="s">
        <v>369</v>
      </c>
      <c r="D201" s="57">
        <v>35200</v>
      </c>
      <c r="E201" s="60">
        <v>35200</v>
      </c>
      <c r="F201" s="59" t="str">
        <f t="shared" si="22"/>
        <v>-</v>
      </c>
    </row>
    <row r="202" spans="1:6" ht="74.25" customHeight="1">
      <c r="A202" s="54" t="s">
        <v>39</v>
      </c>
      <c r="B202" s="55" t="s">
        <v>31</v>
      </c>
      <c r="C202" s="56" t="s">
        <v>370</v>
      </c>
      <c r="D202" s="57">
        <f>D203</f>
        <v>8800</v>
      </c>
      <c r="E202" s="58">
        <f>E204</f>
        <v>8680</v>
      </c>
      <c r="F202" s="59">
        <f t="shared" si="22"/>
        <v>120</v>
      </c>
    </row>
    <row r="203" spans="1:6" ht="75" customHeight="1">
      <c r="A203" s="54" t="s">
        <v>40</v>
      </c>
      <c r="B203" s="55" t="s">
        <v>31</v>
      </c>
      <c r="C203" s="56" t="s">
        <v>371</v>
      </c>
      <c r="D203" s="57">
        <f>D204</f>
        <v>8800</v>
      </c>
      <c r="E203" s="58">
        <f>E204</f>
        <v>8680</v>
      </c>
      <c r="F203" s="59">
        <f t="shared" si="22"/>
        <v>120</v>
      </c>
    </row>
    <row r="204" spans="1:6" ht="87" customHeight="1" thickBot="1">
      <c r="A204" s="54" t="s">
        <v>41</v>
      </c>
      <c r="B204" s="55" t="s">
        <v>31</v>
      </c>
      <c r="C204" s="56" t="s">
        <v>372</v>
      </c>
      <c r="D204" s="61">
        <v>8800</v>
      </c>
      <c r="E204" s="60">
        <v>8680</v>
      </c>
      <c r="F204" s="59">
        <f t="shared" si="22"/>
        <v>120</v>
      </c>
    </row>
    <row r="205" spans="1:6" ht="10.5" customHeight="1" thickBot="1">
      <c r="A205" s="75"/>
      <c r="B205" s="76"/>
      <c r="C205" s="77"/>
      <c r="D205" s="78"/>
      <c r="E205" s="76"/>
      <c r="F205" s="76"/>
    </row>
    <row r="206" spans="1:6" ht="54.75" customHeight="1" thickBot="1">
      <c r="A206" s="79" t="s">
        <v>73</v>
      </c>
      <c r="B206" s="80" t="s">
        <v>74</v>
      </c>
      <c r="C206" s="81" t="s">
        <v>32</v>
      </c>
      <c r="D206" s="82">
        <v>-973100</v>
      </c>
      <c r="E206" s="83">
        <v>-626335.73</v>
      </c>
      <c r="F206" s="84" t="s">
        <v>75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203:F203 E109:F109 E153:F154 E157:F158 F13:F14 E42:E44 F63:F87 F33:F35 E27:E32 E66:E86 F16:F17 E36:F41 F42:F54 E48:E52 E63 E55:F62 E21:E25">
    <cfRule type="cellIs" priority="78" dxfId="86" operator="equal" stopIfTrue="1">
      <formula>0</formula>
    </cfRule>
  </conditionalFormatting>
  <conditionalFormatting sqref="E204:F204">
    <cfRule type="cellIs" priority="77" dxfId="86" operator="equal" stopIfTrue="1">
      <formula>0</formula>
    </cfRule>
  </conditionalFormatting>
  <conditionalFormatting sqref="E206:F206">
    <cfRule type="cellIs" priority="76" dxfId="86" operator="equal" stopIfTrue="1">
      <formula>0</formula>
    </cfRule>
  </conditionalFormatting>
  <conditionalFormatting sqref="E88:F88">
    <cfRule type="cellIs" priority="137" dxfId="86" operator="equal" stopIfTrue="1">
      <formula>0</formula>
    </cfRule>
  </conditionalFormatting>
  <conditionalFormatting sqref="E89:F89">
    <cfRule type="cellIs" priority="136" dxfId="86" operator="equal" stopIfTrue="1">
      <formula>0</formula>
    </cfRule>
  </conditionalFormatting>
  <conditionalFormatting sqref="E90:F90 F91">
    <cfRule type="cellIs" priority="135" dxfId="86" operator="equal" stopIfTrue="1">
      <formula>0</formula>
    </cfRule>
  </conditionalFormatting>
  <conditionalFormatting sqref="E106:F106">
    <cfRule type="cellIs" priority="130" dxfId="86" operator="equal" stopIfTrue="1">
      <formula>0</formula>
    </cfRule>
  </conditionalFormatting>
  <conditionalFormatting sqref="E107:F107">
    <cfRule type="cellIs" priority="129" dxfId="86" operator="equal" stopIfTrue="1">
      <formula>0</formula>
    </cfRule>
  </conditionalFormatting>
  <conditionalFormatting sqref="E108:F108">
    <cfRule type="cellIs" priority="128" dxfId="86" operator="equal" stopIfTrue="1">
      <formula>0</formula>
    </cfRule>
  </conditionalFormatting>
  <conditionalFormatting sqref="E121:F121">
    <cfRule type="cellIs" priority="126" dxfId="86" operator="equal" stopIfTrue="1">
      <formula>0</formula>
    </cfRule>
  </conditionalFormatting>
  <conditionalFormatting sqref="E144:F146">
    <cfRule type="cellIs" priority="122" dxfId="86" operator="equal" stopIfTrue="1">
      <formula>0</formula>
    </cfRule>
  </conditionalFormatting>
  <conditionalFormatting sqref="E148:F148">
    <cfRule type="cellIs" priority="121" dxfId="86" operator="equal" stopIfTrue="1">
      <formula>0</formula>
    </cfRule>
  </conditionalFormatting>
  <conditionalFormatting sqref="E149:F149">
    <cfRule type="cellIs" priority="120" dxfId="86" operator="equal" stopIfTrue="1">
      <formula>0</formula>
    </cfRule>
  </conditionalFormatting>
  <conditionalFormatting sqref="E150:F150">
    <cfRule type="cellIs" priority="119" dxfId="86" operator="equal" stopIfTrue="1">
      <formula>0</formula>
    </cfRule>
  </conditionalFormatting>
  <conditionalFormatting sqref="E159:F159">
    <cfRule type="cellIs" priority="118" dxfId="86" operator="equal" stopIfTrue="1">
      <formula>0</formula>
    </cfRule>
  </conditionalFormatting>
  <conditionalFormatting sqref="E160:F160">
    <cfRule type="cellIs" priority="114" dxfId="86" operator="equal" stopIfTrue="1">
      <formula>0</formula>
    </cfRule>
  </conditionalFormatting>
  <conditionalFormatting sqref="E164:F164">
    <cfRule type="cellIs" priority="113" dxfId="86" operator="equal" stopIfTrue="1">
      <formula>0</formula>
    </cfRule>
  </conditionalFormatting>
  <conditionalFormatting sqref="E165:F165">
    <cfRule type="cellIs" priority="112" dxfId="86" operator="equal" stopIfTrue="1">
      <formula>0</formula>
    </cfRule>
  </conditionalFormatting>
  <conditionalFormatting sqref="E166:F166">
    <cfRule type="cellIs" priority="111" dxfId="86" operator="equal" stopIfTrue="1">
      <formula>0</formula>
    </cfRule>
  </conditionalFormatting>
  <conditionalFormatting sqref="E167:F167">
    <cfRule type="cellIs" priority="110" dxfId="86" operator="equal" stopIfTrue="1">
      <formula>0</formula>
    </cfRule>
  </conditionalFormatting>
  <conditionalFormatting sqref="E168:F171">
    <cfRule type="cellIs" priority="106" dxfId="86" operator="equal" stopIfTrue="1">
      <formula>0</formula>
    </cfRule>
  </conditionalFormatting>
  <conditionalFormatting sqref="E172:F172">
    <cfRule type="cellIs" priority="105" dxfId="86" operator="equal" stopIfTrue="1">
      <formula>0</formula>
    </cfRule>
  </conditionalFormatting>
  <conditionalFormatting sqref="E173:F173">
    <cfRule type="cellIs" priority="104" dxfId="86" operator="equal" stopIfTrue="1">
      <formula>0</formula>
    </cfRule>
  </conditionalFormatting>
  <conditionalFormatting sqref="E174:F174">
    <cfRule type="cellIs" priority="103" dxfId="86" operator="equal" stopIfTrue="1">
      <formula>0</formula>
    </cfRule>
  </conditionalFormatting>
  <conditionalFormatting sqref="E180:F183">
    <cfRule type="cellIs" priority="98" dxfId="86" operator="equal" stopIfTrue="1">
      <formula>0</formula>
    </cfRule>
  </conditionalFormatting>
  <conditionalFormatting sqref="E184:F184">
    <cfRule type="cellIs" priority="97" dxfId="86" operator="equal" stopIfTrue="1">
      <formula>0</formula>
    </cfRule>
  </conditionalFormatting>
  <conditionalFormatting sqref="E185:F185">
    <cfRule type="cellIs" priority="96" dxfId="86" operator="equal" stopIfTrue="1">
      <formula>0</formula>
    </cfRule>
  </conditionalFormatting>
  <conditionalFormatting sqref="E186:F186">
    <cfRule type="cellIs" priority="95" dxfId="86" operator="equal" stopIfTrue="1">
      <formula>0</formula>
    </cfRule>
  </conditionalFormatting>
  <conditionalFormatting sqref="E187:F187">
    <cfRule type="cellIs" priority="94" dxfId="86" operator="equal" stopIfTrue="1">
      <formula>0</formula>
    </cfRule>
  </conditionalFormatting>
  <conditionalFormatting sqref="E191:F191">
    <cfRule type="cellIs" priority="93" dxfId="86" operator="equal" stopIfTrue="1">
      <formula>0</formula>
    </cfRule>
  </conditionalFormatting>
  <conditionalFormatting sqref="E192:F192">
    <cfRule type="cellIs" priority="92" dxfId="86" operator="equal" stopIfTrue="1">
      <formula>0</formula>
    </cfRule>
  </conditionalFormatting>
  <conditionalFormatting sqref="E193:F193">
    <cfRule type="cellIs" priority="91" dxfId="86" operator="equal" stopIfTrue="1">
      <formula>0</formula>
    </cfRule>
  </conditionalFormatting>
  <conditionalFormatting sqref="E194:F194">
    <cfRule type="cellIs" priority="90" dxfId="86" operator="equal" stopIfTrue="1">
      <formula>0</formula>
    </cfRule>
  </conditionalFormatting>
  <conditionalFormatting sqref="E195:F195">
    <cfRule type="cellIs" priority="83" dxfId="86" operator="equal" stopIfTrue="1">
      <formula>0</formula>
    </cfRule>
  </conditionalFormatting>
  <conditionalFormatting sqref="E199:F199">
    <cfRule type="cellIs" priority="82" dxfId="86" operator="equal" stopIfTrue="1">
      <formula>0</formula>
    </cfRule>
  </conditionalFormatting>
  <conditionalFormatting sqref="E200:F200">
    <cfRule type="cellIs" priority="81" dxfId="86" operator="equal" stopIfTrue="1">
      <formula>0</formula>
    </cfRule>
  </conditionalFormatting>
  <conditionalFormatting sqref="E201:F201">
    <cfRule type="cellIs" priority="80" dxfId="86" operator="equal" stopIfTrue="1">
      <formula>0</formula>
    </cfRule>
  </conditionalFormatting>
  <conditionalFormatting sqref="E202:F202">
    <cfRule type="cellIs" priority="79" dxfId="86" operator="equal" stopIfTrue="1">
      <formula>0</formula>
    </cfRule>
  </conditionalFormatting>
  <conditionalFormatting sqref="F105">
    <cfRule type="cellIs" priority="71" dxfId="86" operator="equal" stopIfTrue="1">
      <formula>0</formula>
    </cfRule>
  </conditionalFormatting>
  <conditionalFormatting sqref="E147:F147">
    <cfRule type="cellIs" priority="70" dxfId="86" operator="equal" stopIfTrue="1">
      <formula>0</formula>
    </cfRule>
  </conditionalFormatting>
  <conditionalFormatting sqref="E155:F155">
    <cfRule type="cellIs" priority="68" dxfId="86" operator="equal" stopIfTrue="1">
      <formula>0</formula>
    </cfRule>
  </conditionalFormatting>
  <conditionalFormatting sqref="E161:F163">
    <cfRule type="cellIs" priority="67" dxfId="86" operator="equal" stopIfTrue="1">
      <formula>0</formula>
    </cfRule>
  </conditionalFormatting>
  <conditionalFormatting sqref="E188:F190">
    <cfRule type="cellIs" priority="66" dxfId="86" operator="equal" stopIfTrue="1">
      <formula>0</formula>
    </cfRule>
  </conditionalFormatting>
  <conditionalFormatting sqref="E196:F198">
    <cfRule type="cellIs" priority="65" dxfId="86" operator="equal" stopIfTrue="1">
      <formula>0</formula>
    </cfRule>
  </conditionalFormatting>
  <conditionalFormatting sqref="E152:F152">
    <cfRule type="cellIs" priority="64" dxfId="86" operator="equal" stopIfTrue="1">
      <formula>0</formula>
    </cfRule>
  </conditionalFormatting>
  <conditionalFormatting sqref="E156:F156">
    <cfRule type="cellIs" priority="63" dxfId="86" operator="equal" stopIfTrue="1">
      <formula>0</formula>
    </cfRule>
  </conditionalFormatting>
  <conditionalFormatting sqref="E94:F94">
    <cfRule type="cellIs" priority="52" dxfId="86" operator="equal" stopIfTrue="1">
      <formula>0</formula>
    </cfRule>
  </conditionalFormatting>
  <conditionalFormatting sqref="E92:F92">
    <cfRule type="cellIs" priority="53" dxfId="86" operator="equal" stopIfTrue="1">
      <formula>0</formula>
    </cfRule>
  </conditionalFormatting>
  <conditionalFormatting sqref="E96:F96">
    <cfRule type="cellIs" priority="50" dxfId="86" operator="equal" stopIfTrue="1">
      <formula>0</formula>
    </cfRule>
  </conditionalFormatting>
  <conditionalFormatting sqref="E95:F95">
    <cfRule type="cellIs" priority="51" dxfId="86" operator="equal" stopIfTrue="1">
      <formula>0</formula>
    </cfRule>
  </conditionalFormatting>
  <conditionalFormatting sqref="E93:F93">
    <cfRule type="cellIs" priority="49" dxfId="86" operator="equal" stopIfTrue="1">
      <formula>0</formula>
    </cfRule>
  </conditionalFormatting>
  <conditionalFormatting sqref="E97:F97">
    <cfRule type="cellIs" priority="48" dxfId="86" operator="equal" stopIfTrue="1">
      <formula>0</formula>
    </cfRule>
  </conditionalFormatting>
  <conditionalFormatting sqref="E99:F99">
    <cfRule type="cellIs" priority="47" dxfId="86" operator="equal" stopIfTrue="1">
      <formula>0</formula>
    </cfRule>
  </conditionalFormatting>
  <conditionalFormatting sqref="E100:F100">
    <cfRule type="cellIs" priority="46" dxfId="86" operator="equal" stopIfTrue="1">
      <formula>0</formula>
    </cfRule>
  </conditionalFormatting>
  <conditionalFormatting sqref="E101:F101">
    <cfRule type="cellIs" priority="45" dxfId="86" operator="equal" stopIfTrue="1">
      <formula>0</formula>
    </cfRule>
  </conditionalFormatting>
  <conditionalFormatting sqref="E98:F98">
    <cfRule type="cellIs" priority="44" dxfId="86" operator="equal" stopIfTrue="1">
      <formula>0</formula>
    </cfRule>
  </conditionalFormatting>
  <conditionalFormatting sqref="E122:F122 E123:E124 F134:F143 F123:F132">
    <cfRule type="cellIs" priority="43" dxfId="86" operator="equal" stopIfTrue="1">
      <formula>0</formula>
    </cfRule>
  </conditionalFormatting>
  <conditionalFormatting sqref="E126">
    <cfRule type="cellIs" priority="42" dxfId="86" operator="equal" stopIfTrue="1">
      <formula>0</formula>
    </cfRule>
  </conditionalFormatting>
  <conditionalFormatting sqref="E127">
    <cfRule type="cellIs" priority="41" dxfId="86" operator="equal" stopIfTrue="1">
      <formula>0</formula>
    </cfRule>
  </conditionalFormatting>
  <conditionalFormatting sqref="E128 E134:E139 E141:E143">
    <cfRule type="cellIs" priority="40" dxfId="86" operator="equal" stopIfTrue="1">
      <formula>0</formula>
    </cfRule>
  </conditionalFormatting>
  <conditionalFormatting sqref="E125">
    <cfRule type="cellIs" priority="39" dxfId="86" operator="equal" stopIfTrue="1">
      <formula>0</formula>
    </cfRule>
  </conditionalFormatting>
  <conditionalFormatting sqref="E151:F151">
    <cfRule type="cellIs" priority="30" dxfId="86" operator="equal" stopIfTrue="1">
      <formula>0</formula>
    </cfRule>
  </conditionalFormatting>
  <conditionalFormatting sqref="E175:F175">
    <cfRule type="cellIs" priority="29" dxfId="86" operator="equal" stopIfTrue="1">
      <formula>0</formula>
    </cfRule>
  </conditionalFormatting>
  <conditionalFormatting sqref="E177:F177">
    <cfRule type="cellIs" priority="27" dxfId="86" operator="equal" stopIfTrue="1">
      <formula>0</formula>
    </cfRule>
  </conditionalFormatting>
  <conditionalFormatting sqref="E176:F176">
    <cfRule type="cellIs" priority="28" dxfId="86" operator="equal" stopIfTrue="1">
      <formula>0</formula>
    </cfRule>
  </conditionalFormatting>
  <conditionalFormatting sqref="E178:F179">
    <cfRule type="cellIs" priority="26" dxfId="86" operator="equal" stopIfTrue="1">
      <formula>0</formula>
    </cfRule>
  </conditionalFormatting>
  <conditionalFormatting sqref="E117:F120">
    <cfRule type="cellIs" priority="13" dxfId="86" operator="equal" stopIfTrue="1">
      <formula>0</formula>
    </cfRule>
  </conditionalFormatting>
  <conditionalFormatting sqref="F129:F133">
    <cfRule type="cellIs" priority="9" dxfId="86" operator="equal" stopIfTrue="1">
      <formula>0</formula>
    </cfRule>
  </conditionalFormatting>
  <conditionalFormatting sqref="E130">
    <cfRule type="cellIs" priority="8" dxfId="86" operator="equal" stopIfTrue="1">
      <formula>0</formula>
    </cfRule>
  </conditionalFormatting>
  <conditionalFormatting sqref="E131">
    <cfRule type="cellIs" priority="7" dxfId="86" operator="equal" stopIfTrue="1">
      <formula>0</formula>
    </cfRule>
  </conditionalFormatting>
  <conditionalFormatting sqref="E132">
    <cfRule type="cellIs" priority="6" dxfId="86" operator="equal" stopIfTrue="1">
      <formula>0</formula>
    </cfRule>
  </conditionalFormatting>
  <conditionalFormatting sqref="E129">
    <cfRule type="cellIs" priority="5" dxfId="86" operator="equal" stopIfTrue="1">
      <formula>0</formula>
    </cfRule>
  </conditionalFormatting>
  <conditionalFormatting sqref="E112:F112">
    <cfRule type="cellIs" priority="2" dxfId="86" operator="equal" stopIfTrue="1">
      <formula>0</formula>
    </cfRule>
  </conditionalFormatting>
  <conditionalFormatting sqref="E110:F110">
    <cfRule type="cellIs" priority="4" dxfId="86" operator="equal" stopIfTrue="1">
      <formula>0</formula>
    </cfRule>
  </conditionalFormatting>
  <conditionalFormatting sqref="E111:F111">
    <cfRule type="cellIs" priority="3" dxfId="86" operator="equal" stopIfTrue="1">
      <formula>0</formula>
    </cfRule>
  </conditionalFormatting>
  <conditionalFormatting sqref="E113:F116">
    <cfRule type="cellIs" priority="1" dxfId="8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9"/>
  <sheetViews>
    <sheetView tabSelected="1" view="pageBreakPreview" zoomScaleSheetLayoutView="100" zoomScalePageLayoutView="0" workbookViewId="0" topLeftCell="C1">
      <selection activeCell="CO16" sqref="CO16:DF16"/>
    </sheetView>
  </sheetViews>
  <sheetFormatPr defaultColWidth="0.875" defaultRowHeight="12.75"/>
  <cols>
    <col min="1" max="2" width="0.875" style="3" hidden="1" customWidth="1"/>
    <col min="3" max="27" width="0.875" style="3" customWidth="1"/>
    <col min="28" max="28" width="7.125" style="3" customWidth="1"/>
    <col min="29" max="50" width="0.875" style="3" customWidth="1"/>
    <col min="51" max="51" width="12.875" style="3" customWidth="1"/>
    <col min="52" max="90" width="0.875" style="3" customWidth="1"/>
    <col min="91" max="91" width="0.6171875" style="3" customWidth="1"/>
    <col min="92" max="92" width="0.37109375" style="3" hidden="1" customWidth="1"/>
    <col min="93" max="100" width="0.875" style="3" customWidth="1"/>
    <col min="101" max="101" width="0.6171875" style="3" customWidth="1"/>
    <col min="102" max="102" width="0.875" style="3" hidden="1" customWidth="1"/>
    <col min="103" max="16384" width="0.875" style="3" customWidth="1"/>
  </cols>
  <sheetData>
    <row r="1" ht="11.25">
      <c r="DF1" s="4" t="s">
        <v>138</v>
      </c>
    </row>
    <row r="2" spans="1:110" s="5" customFormat="1" ht="25.5" customHeight="1">
      <c r="A2" s="142" t="s">
        <v>139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  <c r="CZ2" s="142"/>
      <c r="DA2" s="142"/>
      <c r="DB2" s="142"/>
      <c r="DC2" s="142"/>
      <c r="DD2" s="142"/>
      <c r="DE2" s="142"/>
      <c r="DF2" s="142"/>
    </row>
    <row r="3" spans="1:110" ht="59.25" customHeight="1">
      <c r="A3" s="143" t="s">
        <v>140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 t="s">
        <v>141</v>
      </c>
      <c r="AD3" s="143"/>
      <c r="AE3" s="143"/>
      <c r="AF3" s="143"/>
      <c r="AG3" s="143"/>
      <c r="AH3" s="143"/>
      <c r="AI3" s="143" t="s">
        <v>142</v>
      </c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 t="s">
        <v>143</v>
      </c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 t="s">
        <v>6</v>
      </c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 t="s">
        <v>8</v>
      </c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</row>
    <row r="4" spans="1:110" s="6" customFormat="1" ht="12" customHeight="1" thickBot="1">
      <c r="A4" s="139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40">
        <v>2</v>
      </c>
      <c r="AD4" s="141"/>
      <c r="AE4" s="141"/>
      <c r="AF4" s="141"/>
      <c r="AG4" s="141"/>
      <c r="AH4" s="141"/>
      <c r="AI4" s="141">
        <v>3</v>
      </c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>
        <v>4</v>
      </c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>
        <v>5</v>
      </c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>
        <v>6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</row>
    <row r="5" spans="1:110" ht="32.25" customHeight="1">
      <c r="A5" s="163" t="s">
        <v>76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5"/>
      <c r="AC5" s="166" t="s">
        <v>77</v>
      </c>
      <c r="AD5" s="167"/>
      <c r="AE5" s="167"/>
      <c r="AF5" s="167"/>
      <c r="AG5" s="167"/>
      <c r="AH5" s="167"/>
      <c r="AI5" s="167" t="s">
        <v>144</v>
      </c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>
        <f>AZ15</f>
        <v>973100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9">
        <f>BW15</f>
        <v>626335.7299999967</v>
      </c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1"/>
      <c r="CO5" s="168">
        <f>AZ5-BW5</f>
        <v>346764.2700000033</v>
      </c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</row>
    <row r="6" spans="1:110" ht="12" customHeight="1">
      <c r="A6" s="145" t="s">
        <v>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7"/>
      <c r="AC6" s="148" t="s">
        <v>79</v>
      </c>
      <c r="AD6" s="148"/>
      <c r="AE6" s="148"/>
      <c r="AF6" s="148"/>
      <c r="AG6" s="148"/>
      <c r="AH6" s="149"/>
      <c r="AI6" s="152" t="s">
        <v>144</v>
      </c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/>
      <c r="AZ6" s="154" t="s">
        <v>145</v>
      </c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6"/>
      <c r="BW6" s="154" t="s">
        <v>145</v>
      </c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4" t="s">
        <v>145</v>
      </c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6"/>
    </row>
    <row r="7" spans="1:110" ht="32.25" customHeight="1">
      <c r="A7" s="160" t="s">
        <v>78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50"/>
      <c r="AD7" s="150"/>
      <c r="AE7" s="150"/>
      <c r="AF7" s="150"/>
      <c r="AG7" s="150"/>
      <c r="AH7" s="151"/>
      <c r="AI7" s="153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1"/>
      <c r="AZ7" s="157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9"/>
      <c r="BW7" s="157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157"/>
      <c r="CP7" s="158"/>
      <c r="CQ7" s="158"/>
      <c r="CR7" s="158"/>
      <c r="CS7" s="158"/>
      <c r="CT7" s="158"/>
      <c r="CU7" s="158"/>
      <c r="CV7" s="158"/>
      <c r="CW7" s="158"/>
      <c r="CX7" s="158"/>
      <c r="CY7" s="158"/>
      <c r="CZ7" s="158"/>
      <c r="DA7" s="158"/>
      <c r="DB7" s="158"/>
      <c r="DC7" s="158"/>
      <c r="DD7" s="158"/>
      <c r="DE7" s="158"/>
      <c r="DF7" s="159"/>
    </row>
    <row r="8" spans="1:110" ht="12" customHeight="1">
      <c r="A8" s="183" t="s">
        <v>146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5"/>
      <c r="AC8" s="152" t="s">
        <v>14</v>
      </c>
      <c r="AD8" s="148"/>
      <c r="AE8" s="148"/>
      <c r="AF8" s="148"/>
      <c r="AG8" s="148"/>
      <c r="AH8" s="149"/>
      <c r="AI8" s="152" t="s">
        <v>14</v>
      </c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9"/>
      <c r="AZ8" s="154" t="s">
        <v>145</v>
      </c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6"/>
      <c r="BW8" s="154" t="s">
        <v>145</v>
      </c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6"/>
      <c r="CO8" s="154" t="s">
        <v>145</v>
      </c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5"/>
      <c r="DA8" s="155"/>
      <c r="DB8" s="155"/>
      <c r="DC8" s="155"/>
      <c r="DD8" s="155"/>
      <c r="DE8" s="155"/>
      <c r="DF8" s="173"/>
    </row>
    <row r="9" spans="1:110" ht="12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2"/>
      <c r="AC9" s="186"/>
      <c r="AD9" s="187"/>
      <c r="AE9" s="187"/>
      <c r="AF9" s="187"/>
      <c r="AG9" s="187"/>
      <c r="AH9" s="188"/>
      <c r="AI9" s="153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1"/>
      <c r="AZ9" s="157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9"/>
      <c r="BW9" s="157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/>
      <c r="CO9" s="157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89"/>
    </row>
    <row r="10" spans="1:110" ht="12" customHeight="1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5"/>
      <c r="AC10" s="153"/>
      <c r="AD10" s="150"/>
      <c r="AE10" s="150"/>
      <c r="AF10" s="150"/>
      <c r="AG10" s="150"/>
      <c r="AH10" s="151"/>
      <c r="AI10" s="152" t="s">
        <v>14</v>
      </c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9"/>
      <c r="AZ10" s="154" t="s">
        <v>145</v>
      </c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6"/>
      <c r="BW10" s="154" t="s">
        <v>145</v>
      </c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6"/>
      <c r="CO10" s="154" t="s">
        <v>145</v>
      </c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73"/>
    </row>
    <row r="11" spans="1:110" ht="29.25" customHeight="1">
      <c r="A11" s="174" t="s">
        <v>80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6"/>
      <c r="AC11" s="177" t="s">
        <v>81</v>
      </c>
      <c r="AD11" s="178"/>
      <c r="AE11" s="178"/>
      <c r="AF11" s="178"/>
      <c r="AG11" s="178"/>
      <c r="AH11" s="178"/>
      <c r="AI11" s="178" t="s">
        <v>144</v>
      </c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9" t="s">
        <v>145</v>
      </c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1"/>
      <c r="BW11" s="179" t="s">
        <v>145</v>
      </c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1"/>
      <c r="CO11" s="179" t="s">
        <v>145</v>
      </c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2"/>
    </row>
    <row r="12" spans="1:110" ht="12" customHeight="1">
      <c r="A12" s="145" t="s">
        <v>146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148"/>
      <c r="AD12" s="148"/>
      <c r="AE12" s="148"/>
      <c r="AF12" s="148"/>
      <c r="AG12" s="148"/>
      <c r="AH12" s="149"/>
      <c r="AI12" s="152" t="s">
        <v>14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9"/>
      <c r="AZ12" s="154" t="s">
        <v>145</v>
      </c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6"/>
      <c r="BW12" s="154" t="s">
        <v>145</v>
      </c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6"/>
      <c r="CO12" s="154" t="s">
        <v>145</v>
      </c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73"/>
    </row>
    <row r="13" spans="1:110" ht="15" customHeight="1">
      <c r="A13" s="190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  <c r="AC13" s="150"/>
      <c r="AD13" s="150"/>
      <c r="AE13" s="150"/>
      <c r="AF13" s="150"/>
      <c r="AG13" s="150"/>
      <c r="AH13" s="151"/>
      <c r="AI13" s="153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1"/>
      <c r="AZ13" s="157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9"/>
      <c r="BW13" s="157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9"/>
      <c r="CO13" s="157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89"/>
    </row>
    <row r="14" spans="1:110" ht="15" customHeight="1">
      <c r="A14" s="193" t="s">
        <v>82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/>
      <c r="AC14" s="177" t="s">
        <v>83</v>
      </c>
      <c r="AD14" s="178"/>
      <c r="AE14" s="178"/>
      <c r="AF14" s="178"/>
      <c r="AG14" s="178"/>
      <c r="AH14" s="178"/>
      <c r="AI14" s="196" t="s">
        <v>418</v>
      </c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77"/>
      <c r="AZ14" s="198">
        <f>AZ15</f>
        <v>973100</v>
      </c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99">
        <f>BW15</f>
        <v>626335.7299999967</v>
      </c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1"/>
      <c r="CO14" s="215">
        <f>AZ14-BW14</f>
        <v>346764.2700000033</v>
      </c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2"/>
    </row>
    <row r="15" spans="1:110" ht="15" customHeight="1">
      <c r="A15" s="103" t="s">
        <v>82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5"/>
      <c r="AC15" s="177" t="s">
        <v>83</v>
      </c>
      <c r="AD15" s="178"/>
      <c r="AE15" s="178"/>
      <c r="AF15" s="178"/>
      <c r="AG15" s="178"/>
      <c r="AH15" s="178"/>
      <c r="AI15" s="196" t="s">
        <v>419</v>
      </c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77"/>
      <c r="AZ15" s="198">
        <v>973100</v>
      </c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99">
        <f>BW21+BW19</f>
        <v>626335.7299999967</v>
      </c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1"/>
      <c r="CO15" s="198">
        <f>AZ15-BW15</f>
        <v>346764.2700000033</v>
      </c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</row>
    <row r="16" spans="1:110" ht="30.75" customHeight="1">
      <c r="A16" s="203" t="s">
        <v>147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5"/>
      <c r="AC16" s="177" t="s">
        <v>84</v>
      </c>
      <c r="AD16" s="178"/>
      <c r="AE16" s="178"/>
      <c r="AF16" s="178"/>
      <c r="AG16" s="178"/>
      <c r="AH16" s="178"/>
      <c r="AI16" s="196" t="s">
        <v>420</v>
      </c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77"/>
      <c r="AZ16" s="215">
        <f>AZ17</f>
        <v>-17737600</v>
      </c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7"/>
      <c r="BW16" s="210">
        <f>BW17</f>
        <v>-17970302.51</v>
      </c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2"/>
      <c r="CO16" s="172" t="s">
        <v>149</v>
      </c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202"/>
    </row>
    <row r="17" spans="1:110" ht="31.5" customHeight="1" thickBot="1">
      <c r="A17" s="203" t="s">
        <v>148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5"/>
      <c r="AC17" s="206" t="s">
        <v>84</v>
      </c>
      <c r="AD17" s="207"/>
      <c r="AE17" s="207"/>
      <c r="AF17" s="207"/>
      <c r="AG17" s="207"/>
      <c r="AH17" s="207"/>
      <c r="AI17" s="208" t="s">
        <v>421</v>
      </c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6"/>
      <c r="AZ17" s="198">
        <f>AZ18</f>
        <v>-17737600</v>
      </c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210">
        <f>BW18</f>
        <v>-17970302.51</v>
      </c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2"/>
      <c r="CO17" s="213" t="s">
        <v>149</v>
      </c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4"/>
    </row>
    <row r="18" spans="1:110" ht="32.25" customHeight="1" thickBot="1">
      <c r="A18" s="203" t="s">
        <v>150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5"/>
      <c r="AC18" s="206" t="s">
        <v>84</v>
      </c>
      <c r="AD18" s="207"/>
      <c r="AE18" s="207"/>
      <c r="AF18" s="207"/>
      <c r="AG18" s="207"/>
      <c r="AH18" s="207"/>
      <c r="AI18" s="218" t="s">
        <v>422</v>
      </c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20"/>
      <c r="AZ18" s="198">
        <f>AZ19</f>
        <v>-17737600</v>
      </c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210">
        <f>BW19</f>
        <v>-17970302.51</v>
      </c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2"/>
      <c r="CO18" s="213" t="s">
        <v>149</v>
      </c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4"/>
    </row>
    <row r="19" spans="1:110" ht="45" customHeight="1" thickBot="1">
      <c r="A19" s="203" t="s">
        <v>151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5"/>
      <c r="AC19" s="206" t="s">
        <v>84</v>
      </c>
      <c r="AD19" s="207"/>
      <c r="AE19" s="207"/>
      <c r="AF19" s="207"/>
      <c r="AG19" s="207"/>
      <c r="AH19" s="207"/>
      <c r="AI19" s="218" t="s">
        <v>423</v>
      </c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20"/>
      <c r="AZ19" s="198">
        <v>-17737600</v>
      </c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72"/>
      <c r="BV19" s="172"/>
      <c r="BW19" s="221">
        <v>-17970302.51</v>
      </c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3"/>
      <c r="CO19" s="213" t="s">
        <v>149</v>
      </c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4"/>
    </row>
    <row r="20" spans="1:110" ht="30" customHeight="1" thickBot="1">
      <c r="A20" s="203" t="s">
        <v>152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5"/>
      <c r="AC20" s="206" t="s">
        <v>85</v>
      </c>
      <c r="AD20" s="207"/>
      <c r="AE20" s="207"/>
      <c r="AF20" s="207"/>
      <c r="AG20" s="207"/>
      <c r="AH20" s="207"/>
      <c r="AI20" s="218" t="s">
        <v>424</v>
      </c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20"/>
      <c r="AZ20" s="198">
        <f>AZ21</f>
        <v>18710662.82</v>
      </c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224">
        <f>BW21</f>
        <v>18596638.24</v>
      </c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6"/>
      <c r="CO20" s="213" t="s">
        <v>149</v>
      </c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4"/>
    </row>
    <row r="21" spans="1:110" ht="31.5" customHeight="1" thickBot="1">
      <c r="A21" s="203" t="s">
        <v>153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5"/>
      <c r="AC21" s="206" t="s">
        <v>85</v>
      </c>
      <c r="AD21" s="207"/>
      <c r="AE21" s="207"/>
      <c r="AF21" s="207"/>
      <c r="AG21" s="207"/>
      <c r="AH21" s="207"/>
      <c r="AI21" s="218" t="s">
        <v>425</v>
      </c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20"/>
      <c r="AZ21" s="198">
        <f>AZ22</f>
        <v>18710662.82</v>
      </c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224">
        <f>BW22</f>
        <v>18596638.24</v>
      </c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6"/>
      <c r="CO21" s="213" t="s">
        <v>149</v>
      </c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4"/>
    </row>
    <row r="22" spans="1:110" ht="36" customHeight="1" thickBot="1">
      <c r="A22" s="203" t="s">
        <v>154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5"/>
      <c r="AC22" s="206" t="s">
        <v>85</v>
      </c>
      <c r="AD22" s="207"/>
      <c r="AE22" s="207"/>
      <c r="AF22" s="207"/>
      <c r="AG22" s="207"/>
      <c r="AH22" s="207"/>
      <c r="AI22" s="218" t="s">
        <v>426</v>
      </c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20"/>
      <c r="AZ22" s="198">
        <f>AZ23</f>
        <v>18710662.82</v>
      </c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224">
        <f>BW23</f>
        <v>18596638.24</v>
      </c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6"/>
      <c r="CO22" s="213" t="s">
        <v>149</v>
      </c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4"/>
    </row>
    <row r="23" spans="1:110" ht="45" customHeight="1" thickBot="1">
      <c r="A23" s="227" t="s">
        <v>155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9"/>
      <c r="AC23" s="206" t="s">
        <v>85</v>
      </c>
      <c r="AD23" s="207"/>
      <c r="AE23" s="207"/>
      <c r="AF23" s="207"/>
      <c r="AG23" s="207"/>
      <c r="AH23" s="207"/>
      <c r="AI23" s="218" t="s">
        <v>427</v>
      </c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20"/>
      <c r="AZ23" s="198">
        <v>18710662.82</v>
      </c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230">
        <v>18596638.24</v>
      </c>
      <c r="BX23" s="231"/>
      <c r="BY23" s="231"/>
      <c r="BZ23" s="231"/>
      <c r="CA23" s="231"/>
      <c r="CB23" s="231"/>
      <c r="CC23" s="231"/>
      <c r="CD23" s="231"/>
      <c r="CE23" s="231"/>
      <c r="CF23" s="231"/>
      <c r="CG23" s="231"/>
      <c r="CH23" s="231"/>
      <c r="CI23" s="231"/>
      <c r="CJ23" s="231"/>
      <c r="CK23" s="231"/>
      <c r="CL23" s="231"/>
      <c r="CM23" s="231"/>
      <c r="CN23" s="232"/>
      <c r="CO23" s="213" t="s">
        <v>149</v>
      </c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4"/>
    </row>
    <row r="24" spans="30:33" ht="32.25" customHeight="1">
      <c r="AD24" s="7"/>
      <c r="AE24" s="7"/>
      <c r="AF24" s="7"/>
      <c r="AG24" s="7"/>
    </row>
    <row r="25" spans="1:78" s="8" customFormat="1" ht="12.75" customHeight="1">
      <c r="A25" s="8" t="s">
        <v>156</v>
      </c>
      <c r="B25" s="9" t="s">
        <v>157</v>
      </c>
      <c r="C25" s="9"/>
      <c r="D25" s="236" t="s">
        <v>185</v>
      </c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10"/>
      <c r="AZ25" s="10"/>
      <c r="BA25" s="10"/>
      <c r="BB25" s="233" t="s">
        <v>158</v>
      </c>
      <c r="BC25" s="233"/>
      <c r="BD25" s="233"/>
      <c r="BE25" s="233"/>
      <c r="BF25" s="233"/>
      <c r="BG25" s="233"/>
      <c r="BH25" s="233"/>
      <c r="BI25" s="233"/>
      <c r="BJ25" s="233"/>
      <c r="BK25" s="233"/>
      <c r="BL25" s="233"/>
      <c r="BM25" s="233"/>
      <c r="BN25" s="233"/>
      <c r="BO25" s="233"/>
      <c r="BP25" s="233"/>
      <c r="BQ25" s="233"/>
      <c r="BR25" s="233"/>
      <c r="BS25" s="233"/>
      <c r="BT25" s="233"/>
      <c r="BU25" s="233"/>
      <c r="BV25" s="233"/>
      <c r="BW25" s="233"/>
      <c r="BX25" s="233"/>
      <c r="BY25" s="233"/>
      <c r="BZ25" s="233"/>
    </row>
    <row r="26" spans="14:78" s="8" customFormat="1" ht="9.75">
      <c r="N26" s="11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11"/>
      <c r="AH26" s="11"/>
      <c r="AI26" s="11"/>
      <c r="AJ26" s="11"/>
      <c r="AK26" s="235"/>
      <c r="AL26" s="235"/>
      <c r="AM26" s="235"/>
      <c r="AN26" s="235"/>
      <c r="AO26" s="235"/>
      <c r="AP26" s="235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</row>
    <row r="27" spans="19:97" s="8" customFormat="1" ht="9.75">
      <c r="S27" s="12"/>
      <c r="T27" s="12"/>
      <c r="U27" s="12"/>
      <c r="V27" s="12"/>
      <c r="W27" s="12"/>
      <c r="X27" s="12"/>
      <c r="Y27" s="12"/>
      <c r="AR27" s="12"/>
      <c r="AS27" s="12"/>
      <c r="AT27" s="12"/>
      <c r="AU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</row>
    <row r="28" s="8" customFormat="1" ht="9.75"/>
    <row r="29" spans="1:78" s="14" customFormat="1" ht="12.75" customHeight="1">
      <c r="A29" s="11"/>
      <c r="B29" s="11" t="s">
        <v>159</v>
      </c>
      <c r="C29" s="237" t="s">
        <v>168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10"/>
      <c r="AZ29" s="10"/>
      <c r="BA29" s="10"/>
      <c r="BB29" s="234" t="s">
        <v>160</v>
      </c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</row>
    <row r="30" spans="1:74" s="14" customFormat="1" ht="9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  <c r="S30" s="13"/>
      <c r="T30" s="13"/>
      <c r="U30" s="13"/>
      <c r="V30" s="13"/>
      <c r="W30" s="13"/>
      <c r="X30" s="13"/>
      <c r="Y30" s="13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8"/>
      <c r="AS30" s="8"/>
      <c r="AT30" s="8"/>
      <c r="AU30" s="8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V30" s="14" t="s">
        <v>161</v>
      </c>
    </row>
    <row r="31" spans="1:104" s="14" customFormat="1" ht="9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AR31" s="12"/>
      <c r="AS31" s="12"/>
      <c r="AT31" s="12"/>
      <c r="AU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</row>
    <row r="32" spans="1:77" s="14" customFormat="1" ht="12.75" customHeight="1">
      <c r="A32" s="8" t="s">
        <v>162</v>
      </c>
      <c r="B32" s="8"/>
      <c r="C32" s="236" t="s">
        <v>162</v>
      </c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10"/>
      <c r="AZ32" s="10"/>
      <c r="BA32" s="10"/>
      <c r="BB32" s="10"/>
      <c r="BC32" s="10"/>
      <c r="BD32" s="10"/>
      <c r="BE32" s="10"/>
      <c r="BF32" s="233" t="s">
        <v>163</v>
      </c>
      <c r="BG32" s="233"/>
      <c r="BH32" s="233"/>
      <c r="BI32" s="233"/>
      <c r="BJ32" s="233"/>
      <c r="BK32" s="23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233"/>
      <c r="BW32" s="233"/>
      <c r="BX32" s="233"/>
      <c r="BY32" s="233"/>
    </row>
    <row r="33" spans="19:77" s="14" customFormat="1" ht="11.25" customHeight="1"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11"/>
      <c r="AL33" s="11"/>
      <c r="AM33" s="11"/>
      <c r="AN33" s="11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="8" customFormat="1" ht="9.75">
      <c r="AU34" s="15"/>
    </row>
    <row r="35" spans="1:35" s="8" customFormat="1" ht="9.75">
      <c r="A35" s="238"/>
      <c r="B35" s="238"/>
      <c r="C35" s="239" t="s">
        <v>417</v>
      </c>
      <c r="D35" s="239"/>
      <c r="E35" s="239"/>
      <c r="F35" s="239"/>
      <c r="G35" s="240"/>
      <c r="H35" s="240"/>
      <c r="J35" s="241" t="s">
        <v>412</v>
      </c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0">
        <v>20</v>
      </c>
      <c r="AC35" s="240"/>
      <c r="AD35" s="240"/>
      <c r="AE35" s="240"/>
      <c r="AF35" s="242" t="s">
        <v>413</v>
      </c>
      <c r="AG35" s="242"/>
      <c r="AH35" s="242"/>
      <c r="AI35" s="8" t="s">
        <v>164</v>
      </c>
    </row>
    <row r="36" ht="3" customHeight="1"/>
    <row r="38" ht="11.25">
      <c r="CH38" s="3" t="s">
        <v>165</v>
      </c>
    </row>
    <row r="39" spans="23:67" ht="11.25">
      <c r="W39" s="3" t="s">
        <v>166</v>
      </c>
      <c r="BO39" s="3" t="s">
        <v>167</v>
      </c>
    </row>
  </sheetData>
  <sheetProtection/>
  <mergeCells count="128">
    <mergeCell ref="C29:AX29"/>
    <mergeCell ref="A35:B35"/>
    <mergeCell ref="C35:F35"/>
    <mergeCell ref="G35:H35"/>
    <mergeCell ref="J35:AA35"/>
    <mergeCell ref="AB35:AE35"/>
    <mergeCell ref="AF35:AH35"/>
    <mergeCell ref="C32:AX32"/>
    <mergeCell ref="BF32:BY32"/>
    <mergeCell ref="BB25:BZ25"/>
    <mergeCell ref="BB29:BZ29"/>
    <mergeCell ref="S33:AJ33"/>
    <mergeCell ref="AO33:BL33"/>
    <mergeCell ref="O26:AF26"/>
    <mergeCell ref="AK26:BH26"/>
    <mergeCell ref="Z30:AQ30"/>
    <mergeCell ref="AV30:BS30"/>
    <mergeCell ref="D25:AX25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2:AB12"/>
    <mergeCell ref="AC12:AH13"/>
    <mergeCell ref="AI12:AY13"/>
    <mergeCell ref="AZ12:BV13"/>
    <mergeCell ref="BW12:CN13"/>
    <mergeCell ref="CO12:DF13"/>
    <mergeCell ref="A13:AB13"/>
    <mergeCell ref="A14:AB14"/>
    <mergeCell ref="AC14:AH14"/>
    <mergeCell ref="AI14:AY14"/>
    <mergeCell ref="AZ14:BV14"/>
    <mergeCell ref="BW14:CN14"/>
    <mergeCell ref="CO14:DF14"/>
    <mergeCell ref="A8:AB8"/>
    <mergeCell ref="AC8:AH10"/>
    <mergeCell ref="AI8:AY9"/>
    <mergeCell ref="AZ8:BV9"/>
    <mergeCell ref="BW8:CN9"/>
    <mergeCell ref="CO8:DF9"/>
    <mergeCell ref="A9:AB9"/>
    <mergeCell ref="A10:AB10"/>
    <mergeCell ref="AI10:AY10"/>
    <mergeCell ref="AZ10:BV10"/>
    <mergeCell ref="BW10:CN10"/>
    <mergeCell ref="CO10:DF10"/>
    <mergeCell ref="A11:AB11"/>
    <mergeCell ref="AC11:AH11"/>
    <mergeCell ref="AI11:AY11"/>
    <mergeCell ref="AZ11:BV11"/>
    <mergeCell ref="BW11:CN11"/>
    <mergeCell ref="CO11:DF11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86</v>
      </c>
      <c r="B1" s="1" t="s">
        <v>1</v>
      </c>
    </row>
    <row r="2" spans="1:2" ht="12.75">
      <c r="A2" t="s">
        <v>87</v>
      </c>
      <c r="B2" s="1" t="s">
        <v>88</v>
      </c>
    </row>
    <row r="3" spans="1:2" ht="12.75">
      <c r="A3" t="s">
        <v>89</v>
      </c>
      <c r="B3" s="1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Пользователь</cp:lastModifiedBy>
  <cp:lastPrinted>2018-02-02T11:34:11Z</cp:lastPrinted>
  <dcterms:created xsi:type="dcterms:W3CDTF">1999-06-18T11:49:53Z</dcterms:created>
  <dcterms:modified xsi:type="dcterms:W3CDTF">2018-02-02T11:35:07Z</dcterms:modified>
  <cp:category/>
  <cp:version/>
  <cp:contentType/>
  <cp:contentStatus/>
</cp:coreProperties>
</file>