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325" windowHeight="6630" activeTab="1"/>
  </bookViews>
  <sheets>
    <sheet name="117_1" sheetId="1" r:id="rId1"/>
    <sheet name="117_2" sheetId="2" r:id="rId2"/>
    <sheet name="117_3" sheetId="3" r:id="rId3"/>
  </sheets>
  <definedNames>
    <definedName name="_xlnm.Print_Area" localSheetId="0">'117_1'!$A$1:$F$71</definedName>
    <definedName name="_xlnm.Print_Area" localSheetId="1">'117_2'!$A$43:$F$58</definedName>
    <definedName name="_xlnm.Print_Area" localSheetId="2">'117_3'!$A$1:$DF$36</definedName>
  </definedNames>
  <calcPr fullCalcOnLoad="1"/>
</workbook>
</file>

<file path=xl/sharedStrings.xml><?xml version="1.0" encoding="utf-8"?>
<sst xmlns="http://schemas.openxmlformats.org/spreadsheetml/2006/main" count="1029" uniqueCount="582">
  <si>
    <t>Самарская В.И.</t>
  </si>
  <si>
    <t>х</t>
  </si>
  <si>
    <t>Прочие межбюджетные трансферты, передаваемые бюджетам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</si>
  <si>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</si>
  <si>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</si>
  <si>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</si>
  <si>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</si>
  <si>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</si>
  <si>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</si>
  <si>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</si>
  <si>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</si>
  <si>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4</t>
  </si>
  <si>
    <t>5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</si>
  <si>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</si>
  <si>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</si>
  <si>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</si>
  <si>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</si>
  <si>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</si>
  <si>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</si>
  <si>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 2. Расходы бюджета</t>
  </si>
  <si>
    <t>Код расхода
по бюджетной классификации</t>
  </si>
  <si>
    <t xml:space="preserve">Исполнено </t>
  </si>
  <si>
    <t>6</t>
  </si>
  <si>
    <t>Источники финансирования дефицита бюджета - всего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</si>
  <si>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</si>
  <si>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</si>
  <si>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</si>
  <si>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</si>
  <si>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</si>
  <si>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</si>
  <si>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</si>
  <si>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</si>
  <si>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</si>
  <si>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</si>
  <si>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Утвержден-ные бюджетные 
назначения</t>
  </si>
  <si>
    <t xml:space="preserve">            Дата</t>
  </si>
  <si>
    <t xml:space="preserve">      по ОКПО</t>
  </si>
  <si>
    <t xml:space="preserve"> Глава по БК</t>
  </si>
  <si>
    <t>Форма 0503117 с. 3</t>
  </si>
  <si>
    <t xml:space="preserve">  3. Источники финансирования дефицита бюджета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</si>
  <si>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</si>
  <si>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</si>
  <si>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</si>
  <si>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500</t>
  </si>
  <si>
    <t>Х</t>
  </si>
  <si>
    <t>в том числе:</t>
  </si>
  <si>
    <t>520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</si>
  <si>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</si>
  <si>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</si>
  <si>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</si>
  <si>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</si>
  <si>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</si>
  <si>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</si>
  <si>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</si>
  <si>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</si>
  <si>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 xml:space="preserve"> г.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</si>
  <si>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</si>
  <si>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</si>
  <si>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</si>
  <si>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</si>
  <si>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</si>
  <si>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</si>
  <si>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</si>
  <si>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</si>
  <si>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_</t>
  </si>
  <si>
    <t>финансового органа    Администрация Киселевского сельского поселения</t>
  </si>
  <si>
    <t>Наименование публично-правового образования   МО Киселевское сельское поселение</t>
  </si>
  <si>
    <t xml:space="preserve">                                                   Морозова ИА</t>
  </si>
  <si>
    <t>Начальник</t>
  </si>
  <si>
    <t>сектора экономики и финансов</t>
  </si>
  <si>
    <t>Ведущий специалист,главный бухгалтер</t>
  </si>
  <si>
    <t>Утвержденные бюджетные 
назначения</t>
  </si>
  <si>
    <t xml:space="preserve">                  Муругова Н.Ю.</t>
  </si>
  <si>
    <t>-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</si>
  <si>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</si>
  <si>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бюджета - Всего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</si>
  <si>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</si>
  <si>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</si>
  <si>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</si>
  <si>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</si>
  <si>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</si>
  <si>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</si>
  <si>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</si>
  <si>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Субвенции местным бюджетам на выполнение передаваемых полномочий субъектов Российской Федерации </t>
  </si>
  <si>
    <t>Рacходы бюджета - всего</t>
  </si>
  <si>
    <t>200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</si>
  <si>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</si>
  <si>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</si>
  <si>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</si>
  <si>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</si>
  <si>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</si>
  <si>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</si>
  <si>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средства</t>
  </si>
  <si>
    <t>Другие общегосударственные вопросы</t>
  </si>
  <si>
    <t>Уплата налога на имущество организаций и земельного налога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</si>
  <si>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</si>
  <si>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</si>
  <si>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</si>
  <si>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</si>
  <si>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</si>
  <si>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 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</si>
  <si>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</si>
  <si>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</si>
  <si>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</si>
  <si>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</si>
  <si>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</si>
  <si>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</si>
  <si>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</si>
  <si>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</si>
  <si>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</si>
  <si>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</si>
  <si>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</si>
  <si>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Результат исполнения бюджета (дефицит "-", профицит "+")</t>
  </si>
  <si>
    <t>450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</si>
  <si>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</si>
  <si>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</si>
  <si>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</si>
  <si>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</si>
  <si>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</si>
  <si>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000  1  03  00000  00  0000  000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</si>
  <si>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</si>
  <si>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</si>
  <si>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</si>
  <si>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</si>
  <si>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</si>
  <si>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</si>
  <si>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</si>
  <si>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</si>
  <si>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</si>
  <si>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</si>
  <si>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</si>
  <si>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</si>
  <si>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</si>
  <si>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</si>
  <si>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000  1  11  05020  00  0000  120</t>
  </si>
  <si>
    <t>000  1  11  05025  10  0000  120</t>
  </si>
  <si>
    <t>000  1  11  05070  00  0000  120</t>
  </si>
  <si>
    <t>000  1  11  05075  10  0000  120</t>
  </si>
  <si>
    <t>000  2  00  00000  00  0000  000</t>
  </si>
  <si>
    <t>000  2  02  00000  00  0000  000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</si>
  <si>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</si>
  <si>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</si>
  <si>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</si>
  <si>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</si>
  <si>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</si>
  <si>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</si>
  <si>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</si>
  <si>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</si>
  <si>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по ОКТМО</t>
  </si>
  <si>
    <t>Периодичность: месячная,квартальная,годовая</t>
  </si>
  <si>
    <t>000  1  06  06033  10  0000  110</t>
  </si>
  <si>
    <t>000  1  06  06040  00  0000  110</t>
  </si>
  <si>
    <t>000  1  06  06043  10  0000  110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</si>
  <si>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</si>
  <si>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</si>
  <si>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</si>
  <si>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</si>
  <si>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</si>
  <si>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</si>
  <si>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</si>
  <si>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</si>
  <si>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Уплата иных платежей</t>
  </si>
  <si>
    <t>Уплата прочих налогов, сборов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</si>
  <si>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</si>
  <si>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</si>
  <si>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</si>
  <si>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</si>
  <si>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</si>
  <si>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</si>
  <si>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000  1  01  02020  01  0000  110</t>
  </si>
  <si>
    <t>000  1  01  02030  01  0000  110</t>
  </si>
  <si>
    <t>000  1  06  06030  00  0000  110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</si>
  <si>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</si>
  <si>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</si>
  <si>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</si>
  <si>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000  1  16  00000  00  0000  000</t>
  </si>
  <si>
    <t>000  1  16  51000  02  0000  140</t>
  </si>
  <si>
    <t>000  1  16  51040  02  0000  140</t>
  </si>
  <si>
    <t xml:space="preserve">х </t>
  </si>
  <si>
    <t>(в ред.Приказа Минфина России от 19.12.2014 № 157н)</t>
  </si>
  <si>
    <t>Форма по ОКУД</t>
  </si>
  <si>
    <t xml:space="preserve"> И.о.Главы Киселевского сельского поселения</t>
  </si>
  <si>
    <t xml:space="preserve"> </t>
  </si>
  <si>
    <t>БЕЗВОЗМЕЗДНЫЕ ПОСТУПЛЕНИЯ</t>
  </si>
  <si>
    <t>ДОХОДЫ ОТ ПРОДАЖИ МАТЕРИАЛЬНЫХ И НЕМАТЕРИАЛЬНЫХ АКТИВОВ</t>
  </si>
  <si>
    <t>000  1  14  00000  00  0000  000</t>
  </si>
  <si>
    <t>000  1  14  02000  00  0000  000</t>
  </si>
  <si>
    <t>000  1  14  02050  10  0000  410</t>
  </si>
  <si>
    <t>000  1  14  02053  10  0000  410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</si>
  <si>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</si>
  <si>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</si>
  <si>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</si>
  <si>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</si>
  <si>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</si>
  <si>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</si>
  <si>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</si>
  <si>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</si>
  <si>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</si>
  <si>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</si>
  <si>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</si>
  <si>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</si>
  <si>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</si>
  <si>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</si>
  <si>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бюджетной системы Российской Федерации</t>
  </si>
  <si>
    <t>Фонд оплаты труда государственных (муниципальных) органов</t>
  </si>
  <si>
    <t>Обеспечение проведения выборов и референдумов</t>
  </si>
  <si>
    <t>Специальные расходы</t>
  </si>
  <si>
    <t>Массовый спорт</t>
  </si>
  <si>
    <t xml:space="preserve">951 0102 88 1 00 00110 121 </t>
  </si>
  <si>
    <t>951 0102 88 1 00 00110 122</t>
  </si>
  <si>
    <t xml:space="preserve">951 0102 88 1 00 00110 129 </t>
  </si>
  <si>
    <t xml:space="preserve">951 0104 01 2 00 00110 121 </t>
  </si>
  <si>
    <t xml:space="preserve">951 0104 01 2 00 00110 122 </t>
  </si>
  <si>
    <t xml:space="preserve">951 0104 01 2 00 00110 129 </t>
  </si>
  <si>
    <t>951 0104 01 2 00 00190 244</t>
  </si>
  <si>
    <t xml:space="preserve">951 0104 99 9 00 72390 244 </t>
  </si>
  <si>
    <t>951 0107 99 9 00 90350 880</t>
  </si>
  <si>
    <t xml:space="preserve">951 0111 99 1 00 90300 870 </t>
  </si>
  <si>
    <t xml:space="preserve">951 0113 01 2 00 85010 540 </t>
  </si>
  <si>
    <t xml:space="preserve">951 0113 01 2 00 99999 851 </t>
  </si>
  <si>
    <t>951 0113 01 2 00 99999 852</t>
  </si>
  <si>
    <t xml:space="preserve">951 0113 03 1 00 20440 244 </t>
  </si>
  <si>
    <t xml:space="preserve">951 0113 03 2 00 20160 244 </t>
  </si>
  <si>
    <t>951 0203 99 9 00 51180 121</t>
  </si>
  <si>
    <t xml:space="preserve">951 0203 99 9 00 51180 129 </t>
  </si>
  <si>
    <t>951 0309 02 1 00 20090 244</t>
  </si>
  <si>
    <t>951 0309 02 2 00 85010 540</t>
  </si>
  <si>
    <t xml:space="preserve">951 0309 02 3 00 20130 244 </t>
  </si>
  <si>
    <t>951 0409 04 1 00 20250 244</t>
  </si>
  <si>
    <t>951 0409 04 1 00 73480 414</t>
  </si>
  <si>
    <t xml:space="preserve">951 0409 04 1 00 S3480 414 </t>
  </si>
  <si>
    <t xml:space="preserve">951 0409 04 1 00 S3510 244 </t>
  </si>
  <si>
    <t>951 0409 04 1 00 73510 244</t>
  </si>
  <si>
    <t xml:space="preserve">951 0409 04 2 00 20240 244 </t>
  </si>
  <si>
    <t xml:space="preserve">951 0501 08 1 00 73160 412 </t>
  </si>
  <si>
    <t>Бюджетные инвестиции на приобретение объектов недвижимого имущества в  государственную (муниципальную) собственность</t>
  </si>
  <si>
    <t xml:space="preserve">951 0502 05 1 00 20260 244 </t>
  </si>
  <si>
    <t xml:space="preserve">951 0503 05 2 00 20280 244 </t>
  </si>
  <si>
    <t>951 0503 05 2 00 20290 244</t>
  </si>
  <si>
    <t>951 0503 05 2 00 20300 244</t>
  </si>
  <si>
    <t xml:space="preserve">951 0801 06 1 00 00590 611 </t>
  </si>
  <si>
    <t>951 0801 06 2 00 00590 611</t>
  </si>
  <si>
    <t>951 1001 03 3 00 11020 321</t>
  </si>
  <si>
    <t>951 1102 07 1 00 20340 244</t>
  </si>
  <si>
    <t>951 1001 00 0 00 00000 000</t>
  </si>
  <si>
    <t>951 0000 00 0 00 00000 000</t>
  </si>
  <si>
    <t>951 0100 00 0 00 00000 000</t>
  </si>
  <si>
    <t>951 0102 00 0 00 00000 000</t>
  </si>
  <si>
    <t>951 0104 00 0 00 00000 000</t>
  </si>
  <si>
    <t>951 0107 00 0 00 00000 000</t>
  </si>
  <si>
    <t>951 0111 00 0 00 00000 000</t>
  </si>
  <si>
    <t>951 0113 00 0 00 00000 000</t>
  </si>
  <si>
    <t>951 0200 00 0 00 00000 000</t>
  </si>
  <si>
    <t>951 0203 00 0 00 00000 000</t>
  </si>
  <si>
    <t>951 0300 00 0 00 00000 000</t>
  </si>
  <si>
    <t>951 0309 00 0 00 00000 000</t>
  </si>
  <si>
    <t>951 0400 00 0 00 00000 000</t>
  </si>
  <si>
    <t>951 0409 00 0 00 00000 000</t>
  </si>
  <si>
    <t>951 0500 00 0 00 00000 000</t>
  </si>
  <si>
    <t>951 0501 00 0 00 00000 000</t>
  </si>
  <si>
    <t>951 0503 00 0 00 00000 000</t>
  </si>
  <si>
    <t>951 0502 00 0 00 00000 000</t>
  </si>
  <si>
    <t>951 0800 00 0 00 00000 000</t>
  </si>
  <si>
    <t>951 0801 00 0 00 00000 000</t>
  </si>
  <si>
    <t>951 1000 00 0 00 00000 000</t>
  </si>
  <si>
    <t>951 1100 00 0 00 00000 000</t>
  </si>
  <si>
    <t>951 1102 00 0 00 00000 000</t>
  </si>
  <si>
    <t>,,,,,,,,,,,,,,,,,,,,,,,,,,,,,,,,,,,,,,,,,,,,,,,,,,,,,,,,,,,,,,,,,,,,,,,,,,,,,,,,,,,,,,</t>
  </si>
  <si>
    <t>,,,,,,,,,,,,,,,,,,,,,,,,,,,,</t>
  </si>
  <si>
    <t>,,,,,,,,,,,,,,,,,,,,,,,,,,,,,,,,,,,,,,,</t>
  </si>
  <si>
    <t>951 0113 03 1 00 20030 853</t>
  </si>
  <si>
    <t>951 1102 07 1 00 20340 123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</si>
  <si>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</si>
  <si>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951 0104 01 2 00 00110 120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</si>
  <si>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</si>
  <si>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</si>
  <si>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951 0102 88 1 00 00110 100 </t>
  </si>
  <si>
    <t>951 0102 88 1 00 00110 120</t>
  </si>
  <si>
    <t>951 0104 01 2 00 00110 100</t>
  </si>
  <si>
    <t>Закупка товаров, работ и услуг для обеспечения государственных  (муниципальных) нужд</t>
  </si>
  <si>
    <t>951 0104 01 2 00 00190 200</t>
  </si>
  <si>
    <t>Иные закупки товаров, работ и услуг для обеспечения государственных  (муниципальных) нужд</t>
  </si>
  <si>
    <t>951 0104 01 2 00 00190 240</t>
  </si>
  <si>
    <t>Иные бюджетные ассигнования</t>
  </si>
  <si>
    <t>951 0107 99 9 00 90350 800</t>
  </si>
  <si>
    <t xml:space="preserve">951 0111 99 1 00 90300 800 </t>
  </si>
  <si>
    <t>Межбюджетные трансферты</t>
  </si>
  <si>
    <t>Уплата налогов, сборов и иных платежей</t>
  </si>
  <si>
    <t>951 0203 99 9 00 51180 120</t>
  </si>
  <si>
    <t>951 0203 99 9 00 51180 100</t>
  </si>
  <si>
    <t>951 0309 02 1 00 20090 200</t>
  </si>
  <si>
    <t>951 0309 02 1 00 20090 240</t>
  </si>
  <si>
    <t>951 0309 02 2 00 85010 500</t>
  </si>
  <si>
    <t>951 0409 04 1 00 20250 200</t>
  </si>
  <si>
    <t>951 0409 04 1 00 20250 240</t>
  </si>
  <si>
    <t>Капитальные вложения в объекты государственной (муниципальной) собственности</t>
  </si>
  <si>
    <t>Бюджетные инвестиции</t>
  </si>
  <si>
    <t>951 0409 04 1 00 73480 400</t>
  </si>
  <si>
    <t>951 0409 04 1 00 73480 410</t>
  </si>
  <si>
    <t xml:space="preserve">951 0501 08 1 00 73160 400 </t>
  </si>
  <si>
    <t>951 0501 08 1 00 73160 410</t>
  </si>
  <si>
    <t>951 0502 05 1 00 20260 200</t>
  </si>
  <si>
    <t xml:space="preserve">951 0502 05 1 00 20260 240 </t>
  </si>
  <si>
    <t xml:space="preserve">951 0503 05 2 00 20280 200 </t>
  </si>
  <si>
    <t xml:space="preserve">951 0503 05 2 00 20280 240 </t>
  </si>
  <si>
    <t>Предоставление субсидий бюджетным, автономным учреждениям и иным некомерческим организациям</t>
  </si>
  <si>
    <t>Субсидии бюджетным учреждениям</t>
  </si>
  <si>
    <t>951 0801 06 1 00 00590 600</t>
  </si>
  <si>
    <t>951 0801 06 1 00 00590 610</t>
  </si>
  <si>
    <t>Социальные выплаты гражданам, кроме публичных нормативных социальных выплат</t>
  </si>
  <si>
    <t>951 1001 03 3 00 11020 320</t>
  </si>
  <si>
    <t>951 1102 07 1 00 20340 100</t>
  </si>
  <si>
    <t>951 1102 07 1 00 20340 120</t>
  </si>
  <si>
    <t>951 1102 07 1 00 20340 200</t>
  </si>
  <si>
    <t>951 1102 07 1 00 20340 240</t>
  </si>
  <si>
    <t>951 0102 88 0 00 00000 000</t>
  </si>
  <si>
    <t>Обеспечение функционирования главы Киселевского сельского поселения</t>
  </si>
  <si>
    <t>951 0104 01 0 00 00000 000</t>
  </si>
  <si>
    <t>Муниципальная программа Киселевского сельского поселения "Управление муниципальными финансами"</t>
  </si>
  <si>
    <t>Поддпрограмма  "Социальная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лет"</t>
  </si>
  <si>
    <t>951 0113 01 2 00 00000 000</t>
  </si>
  <si>
    <t>Подпрограмма "Нормативно-методическое обеспечение  и организация бюджетного процесса"</t>
  </si>
  <si>
    <t>951 0113 01 0 00 00000 000</t>
  </si>
  <si>
    <t>951 0113 03 0 00 00000 000</t>
  </si>
  <si>
    <t>Муниципальная программа Киселевского сельского поселения "Муниципальная политика"</t>
  </si>
  <si>
    <t>951 0113 03 1 00 00000 000</t>
  </si>
  <si>
    <t>Подпрограмма "Развитие муниципального управления и муниципальной службы в Киселевском сельском поселении"</t>
  </si>
  <si>
    <t xml:space="preserve">951 0113 03 2 00 00000 000 </t>
  </si>
  <si>
    <t>Подпрограмма "Обеспечение реализации муниципальной программы Киселевского сельского поселения "Муниципальная политика"</t>
  </si>
  <si>
    <t xml:space="preserve">951 0113 03 1 00 20440 240 </t>
  </si>
  <si>
    <t>951 0113 99 0 00 00000 000</t>
  </si>
  <si>
    <t>Непрограммные расходы органа местного самоуправления Киселевского сельского поселения</t>
  </si>
  <si>
    <t>951 0113 99 9 00 00000 000</t>
  </si>
  <si>
    <t>Иные непрграммные расходы</t>
  </si>
  <si>
    <t>951 0113 99 9 00 20420 000</t>
  </si>
  <si>
    <t>Расходы по оценки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t>
  </si>
  <si>
    <t>951 0113 99 9 00 20420 240</t>
  </si>
  <si>
    <t>951 0113 99 9 00 20420 244</t>
  </si>
  <si>
    <t>951 0113 99 9 00 99999 000</t>
  </si>
  <si>
    <t>Реализация направления расходов по иным непрограммным расходам в рамках непрограммных расходов органа местного самоуправления Киселевского сельского поселения</t>
  </si>
  <si>
    <t>951 0113 99 9 00 99999 850</t>
  </si>
  <si>
    <t>951 0113 99 9 00 99999 853</t>
  </si>
  <si>
    <t>951 0309 02 0 00 00000 000</t>
  </si>
  <si>
    <t>Муниципальная программа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</si>
  <si>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951 0309 02 3 00 00000 000 </t>
  </si>
  <si>
    <t xml:space="preserve">951 0309 02 3 00 20130 240 </t>
  </si>
  <si>
    <t xml:space="preserve">951 0309 02 3 00 20130 000 </t>
  </si>
  <si>
    <t xml:space="preserve">Подпрограмма "Обеспечение безопасности на водных объектах" </t>
  </si>
  <si>
    <t xml:space="preserve">Подпрограмма «Развитие транспортной инфраструктуры Киселевского сельского поселения» </t>
  </si>
  <si>
    <t>951 0409 04 1 00 00000 000</t>
  </si>
  <si>
    <t>951 0409 04 1 00 20250 000</t>
  </si>
  <si>
    <t xml:space="preserve"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 </t>
  </si>
  <si>
    <t>951 0409 04 1 00 73480 000</t>
  </si>
  <si>
    <t>Расходы на строительство и реконструкцию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</si>
  <si>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 xml:space="preserve">Расходы на софинансирование строительства и реконструкцию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 </t>
  </si>
  <si>
    <t>951 0409 04 1 00 S3480 000</t>
  </si>
  <si>
    <t xml:space="preserve">951 0409 04 1 00 S3480 410 </t>
  </si>
  <si>
    <t>951 0409 04 1 00 73510 240</t>
  </si>
  <si>
    <t>951 0409 04 1 00 73510 000</t>
  </si>
  <si>
    <t xml:space="preserve"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 </t>
  </si>
  <si>
    <t>951 0409 04 1 00 S3510 240</t>
  </si>
  <si>
    <t>951 0409 04 1 00 S3510 000</t>
  </si>
  <si>
    <t xml:space="preserve">Расходы на софинансирование по ремонту и содержанию автомобильных дорог общего пользования местного значения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</t>
  </si>
  <si>
    <t xml:space="preserve">951 0409 04 2 00 20240 240 </t>
  </si>
  <si>
    <t>951 0409 04 2 00 20240 000</t>
  </si>
  <si>
    <t xml:space="preserve">Мероприятия по организации дорожного движения в рамках подпрограммы «Повышение безопасности дорожного движения на территории Киселевского сельского поселения» муниципальной программы Киселевского сельского поселения </t>
  </si>
  <si>
    <t xml:space="preserve">Подпрограмма  «Повышение безопасности дорожного движения на территории Киселевского сельского поселения» </t>
  </si>
  <si>
    <t>951 0409 04 2 00 00000 000</t>
  </si>
  <si>
    <t>951 0501 08 1 00 00000 000</t>
  </si>
  <si>
    <t xml:space="preserve">Подпрограмма «Развитие жилищно-коммунального хозяйства  Киселевского сельского поселения» </t>
  </si>
  <si>
    <t xml:space="preserve">951 0501 08 1 00 73160 000 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</si>
  <si>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</si>
  <si>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951 0502 05 1 00 00000 000</t>
  </si>
  <si>
    <t>951 0502 05 1 00 20260 000</t>
  </si>
  <si>
    <t>951 0503 05 2 00 00000 000</t>
  </si>
  <si>
    <t xml:space="preserve">Подпрограмма «Благоустройство территории Киселевского сельского поселения» </t>
  </si>
  <si>
    <t xml:space="preserve">951 0503 05 2 00 20280 000 </t>
  </si>
  <si>
    <t xml:space="preserve">Расходы по организации уличного освещения, содержание и ремонт объектов уличного освещения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</si>
  <si>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951 0503 05 2 00 20290 240</t>
  </si>
  <si>
    <t>951 0503 05 2 00 20290 000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</si>
  <si>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</si>
  <si>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>951 0503 05 2 00 20300 240</t>
  </si>
  <si>
    <t>951 0503 05 2 00 20300 200</t>
  </si>
  <si>
    <t>951 0503 05 2 00 20300 000</t>
  </si>
  <si>
    <t xml:space="preserve">Расходы по содержанию и ремонту объектов благоустройства и мест общего пользования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</si>
  <si>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951 0801 06 1 00 00590 000</t>
  </si>
  <si>
    <t>951 0801 06 1 00 00000 000</t>
  </si>
  <si>
    <t xml:space="preserve">Подпрограмма «Библиотечное обслуживание» </t>
  </si>
  <si>
    <t>951 0801 06 2 00 00590 610</t>
  </si>
  <si>
    <t>951 0801 06 2 00 00590 000.</t>
  </si>
  <si>
    <t xml:space="preserve"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t>
  </si>
  <si>
    <t>951 0801 06 2 00 00000 000.</t>
  </si>
  <si>
    <t xml:space="preserve">Подпрограмма «Организация досуга» </t>
  </si>
  <si>
    <t>951 1001 03 3 00 11020 000</t>
  </si>
  <si>
    <t xml:space="preserve"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 муниципальной программы Киселевского сельского поселения «Муниципальная политика" </t>
  </si>
  <si>
    <t>951 1102 07 1 00 20340 000</t>
  </si>
  <si>
    <t>Мероприятия по развитию физической культуры и спорта Киселевского сельского поселения в рамках подпрограммы «Развитие массовой физической культуры и спорта Киселевского сельского поселения» муниципальной программы Киселевского сельского поселения «Развитие физической культуры и спорта»</t>
  </si>
  <si>
    <t>951 0113 03 3 00 00000 000</t>
  </si>
  <si>
    <t>Реализация направления расходов  в рамках поддпрограммы  "Социальная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лет" муниципальной программы Киселевского сельского поселения "Муниципальная политика"</t>
  </si>
  <si>
    <t>в том числе:                                           НАЛОГОВЫЕ И НЕНАЛОГОВЫЕ ДОХОДЫ</t>
  </si>
  <si>
    <t>в том числе:                                                                         Администрация Киселевского сельского поселения</t>
  </si>
  <si>
    <t>Единый сельскохозяйственный налог</t>
  </si>
  <si>
    <t>000  1  05  03000  01  0000  110</t>
  </si>
  <si>
    <t>000  1  05  03010  01  0000  110</t>
  </si>
  <si>
    <t>Единый сельскохозяйственный налог(за налоговые периоды,истекшие до 1 января 2011 года)</t>
  </si>
  <si>
    <t>000  1  05  03020  01  0000  110</t>
  </si>
  <si>
    <t>951 0409 04 1 00 73470 000</t>
  </si>
  <si>
    <t>951 0409 04 1 00 73470 200</t>
  </si>
  <si>
    <t>951 0409 04 1 00 73470 240</t>
  </si>
  <si>
    <t>951 0409 04 1 00 73470 244</t>
  </si>
  <si>
    <t>Расходы на софинансирование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</si>
  <si>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>951 0409 04 1 00 S3470 000</t>
  </si>
  <si>
    <t>951 0409 04 1 00 S3470 200</t>
  </si>
  <si>
    <t>951 0409 04 1 00 S3470 240</t>
  </si>
  <si>
    <t>951 0409 04 1 00 S3470 244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</si>
  <si>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 в рамках подпрограммы «Защита от чрезвычайных ситуаций» муниципальной программы Киселевского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</si>
  <si>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951 0309 02 2 00 85010 000</t>
  </si>
  <si>
    <t>951 0801 06 2 00 73850 611</t>
  </si>
  <si>
    <t>951 0801 06 2 00 S3850 611</t>
  </si>
  <si>
    <t>Каралкин О.И.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</si>
  <si>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</si>
  <si>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</si>
  <si>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</si>
  <si>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>000 1 14 06000 00 0000 430</t>
  </si>
  <si>
    <t>000 1 14 06020 00 0000 430</t>
  </si>
  <si>
    <t>000 1 14 06025 10 0000 430</t>
  </si>
  <si>
    <t>951 0801 06 2 00 71180 612</t>
  </si>
  <si>
    <t>Прчие поступления от денежных взысканий (штрафов) и иных сумм в возмещение ущерба</t>
  </si>
  <si>
    <t>000  1  16  90000  00  0000  140</t>
  </si>
  <si>
    <t>Прчие поступления от денежных взысканий (штрафов) и иных сумм в возмещение ущерба, зачисляемые в бюджеты сельских поселений</t>
  </si>
  <si>
    <t>000  1  16  90050  10  0000  140</t>
  </si>
  <si>
    <t xml:space="preserve"> Глава Администрации Киселевского сльского поселения</t>
  </si>
  <si>
    <t>951 0801 06 1 00 73850 611</t>
  </si>
  <si>
    <t>951 0801 06 1 00 S3850 611</t>
  </si>
  <si>
    <t>951 1003 00 0 00 00000 000</t>
  </si>
  <si>
    <t>Социальное обеспечение населения</t>
  </si>
  <si>
    <t>951 1003 99 9 00 90300 321</t>
  </si>
  <si>
    <t>Денежные взыскания (штрафы), за нарушениезаконодательства  Российской Федерации о контрактной системе в сфере закупок, товаров, работ, услуг для обеспечения государственных и муниципальных нужд</t>
  </si>
  <si>
    <t>000  1  16  33000  00  0000  140</t>
  </si>
  <si>
    <t>Денежные взыскания (штрафы), за нарушениезаконодательства  Российской Федерации о контрактной системе в сфере закупок, товаров, работ, услуг для обеспечения государственных и муниципальных нужд для нужд сельских поселений</t>
  </si>
  <si>
    <t>000  1  16  33050  10  0000  140</t>
  </si>
  <si>
    <t>951 0104 01 2 00 00110 000</t>
  </si>
  <si>
    <t>951 0104 01 2 00 00190 000</t>
  </si>
  <si>
    <t xml:space="preserve">951 0104 99 9 00 72390 200 </t>
  </si>
  <si>
    <t xml:space="preserve">951 0104 99 9 00 72390 000 </t>
  </si>
  <si>
    <t>Иные закупки товаров, работ и услуг для обеспечения государственных (муниципальных) нужд</t>
  </si>
  <si>
    <t xml:space="preserve">951 0104 99 9 00 72390 240 </t>
  </si>
  <si>
    <t xml:space="preserve">951 0113 01 2 00 99999 850 </t>
  </si>
  <si>
    <t>Бюджетные инвестиции в объекты  капитального строительства государственной (муниципальной) собственности</t>
  </si>
  <si>
    <t>951 0501 08 0 00 00000 000</t>
  </si>
  <si>
    <t>951 0502 05 1 00 20310 000</t>
  </si>
  <si>
    <t>951 0502 05 1 00 20310 800</t>
  </si>
  <si>
    <t>951 0502 05 1 00 20310 810</t>
  </si>
  <si>
    <t>Муниципальная программа Киселевского сельского поселения « Развитие культуры»</t>
  </si>
  <si>
    <t>951 0801 06 0 00 00000 000</t>
  </si>
  <si>
    <t>Субсидии бюджетным учреждениям на иные цели</t>
  </si>
  <si>
    <t>на 1 января  2017 г.</t>
  </si>
  <si>
    <t>01.01.2017</t>
  </si>
  <si>
    <t>951 0104 01 2 00 00190 852</t>
  </si>
  <si>
    <t>951 0203 99 9 00 51180 200</t>
  </si>
  <si>
    <t>951 0203 99 9 00 51180 240</t>
  </si>
  <si>
    <t>951 0203 99 9 00 51180 244</t>
  </si>
  <si>
    <t>951 0104 01 2 00 00190 120</t>
  </si>
  <si>
    <t>951 0104 01 2 00 00190 122</t>
  </si>
  <si>
    <t>951 0104 01 2 00 00190 100</t>
  </si>
  <si>
    <t>26</t>
  </si>
  <si>
    <t>января</t>
  </si>
  <si>
    <t>17</t>
  </si>
  <si>
    <t>951 0113 03 1 00 20030 850</t>
  </si>
  <si>
    <t>951 0104 01 2 00 00000 000</t>
  </si>
  <si>
    <t>951 0104 01 2 00 00190 850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</si>
  <si>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Киселевского сельского поселения  </t>
  </si>
  <si>
    <t xml:space="preserve">Расходы на выплаты по оплате труда работников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"Управление муниципальными финансами" </t>
  </si>
  <si>
    <t xml:space="preserve">951 0113 03 2 00 20160 240 </t>
  </si>
  <si>
    <t>951 0801 06 1 00 73850 000</t>
  </si>
  <si>
    <t>951 0801 06 1 00 73850 610</t>
  </si>
  <si>
    <t>951 0801 06 1 00 S3850 000</t>
  </si>
  <si>
    <t>951 0801 06 1 00 S3850 610</t>
  </si>
  <si>
    <t>951 0801 06 2 00 73850 000</t>
  </si>
  <si>
    <t>951 0801 06 2 00 73850 610</t>
  </si>
  <si>
    <t>951 0801 06 2 00 S3850 000</t>
  </si>
  <si>
    <t>951 0801 06 2 00 S3850 610</t>
  </si>
  <si>
    <t>951 0801 06 2 00 71180 000</t>
  </si>
  <si>
    <t>951 0801 06 2 00 71180 610</t>
  </si>
  <si>
    <t>951 1003 99 9 00 90300 320</t>
  </si>
  <si>
    <t>951 0309 02 1 00 20090 000</t>
  </si>
  <si>
    <t xml:space="preserve">951 0309 02 3 00 20130 200 </t>
  </si>
  <si>
    <t xml:space="preserve">951 0409 04 2 00 20240 200 </t>
  </si>
  <si>
    <t>951 0502 05 0 00 00000 000</t>
  </si>
  <si>
    <t>Муниципальная программа Киселевского сельского поселения "Благоустройство территории и обеспечение качественными жилищно-коммунальными услугами"</t>
  </si>
  <si>
    <t>951 0503 05 0 00 00000 000</t>
  </si>
  <si>
    <t>Муниципальная программа Киселевскогосельского поселения "Муниипальная политика"</t>
  </si>
  <si>
    <t>951 1001 03 0 00 00000 000</t>
  </si>
  <si>
    <t>Подпрограмма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t>
  </si>
  <si>
    <t>951 1001 03 3 00 00000 000</t>
  </si>
  <si>
    <t>Муниципальная прогрмма Киселевсого сельского поселения "Развитие физической культуры и спорта"</t>
  </si>
  <si>
    <t>951 1102 07 0 00 00000 000</t>
  </si>
  <si>
    <t>951 1102 07 1 00 00000 000</t>
  </si>
  <si>
    <t>Подпрограмма «Развитие массовой физической культуры и спорта Киселевского сельского поселения»</t>
  </si>
  <si>
    <t xml:space="preserve">951 0102 88 1 00 00110 000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</si>
  <si>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</si>
  <si>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951 0104 01 2 00 00190 800</t>
  </si>
  <si>
    <t>951 0104 99 9 00 00000 000</t>
  </si>
  <si>
    <t>951 0104 99 0 00 00000 000</t>
  </si>
  <si>
    <t>Иные непрограммные расходы</t>
  </si>
  <si>
    <t>951 0107 99 9 00 90350 000</t>
  </si>
  <si>
    <t>951 0107 99 0 00 00000 000</t>
  </si>
  <si>
    <t>951 0107 99 9 00 00000 000</t>
  </si>
  <si>
    <t xml:space="preserve"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Киселевского сельского поселения </t>
  </si>
  <si>
    <t xml:space="preserve">951 0111 99 1 00 90300 000 </t>
  </si>
  <si>
    <t xml:space="preserve">951 0111 99 1 00 00000 000 </t>
  </si>
  <si>
    <t xml:space="preserve">951 0111 99 0 00 00000 000 </t>
  </si>
  <si>
    <t>Финансовое обеспечение непредвиденных расходов</t>
  </si>
  <si>
    <t>Резервный фонд Администрации Киселевского сельского поселения,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</si>
  <si>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>951 0113 01 2 00 85010 000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</si>
  <si>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частей полномочий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 </t>
  </si>
  <si>
    <t xml:space="preserve">951 0113 01 2 00 85010 500 </t>
  </si>
  <si>
    <t>951 0113 03 1 00 20030 800</t>
  </si>
  <si>
    <t>951 0113 03 1 00 20030 000</t>
  </si>
  <si>
    <t>951 0113 01 2 00 99999 800</t>
  </si>
  <si>
    <t xml:space="preserve"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 </t>
  </si>
  <si>
    <t xml:space="preserve">951 0113 03 1 00 20440 200 </t>
  </si>
  <si>
    <t xml:space="preserve">951 0113 03 1 00 20440 000 </t>
  </si>
  <si>
    <t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</si>
  <si>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951 0113 03 2 00 20160 200 </t>
  </si>
  <si>
    <t xml:space="preserve">951 0113 03 2 00 20160 000 </t>
  </si>
  <si>
    <t>Расходы на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«Обеспечение реализации муниципальной программы Киселевского сельского поселения «Муниципальная политика» муниципальной программы Киселевского поселения «Муниципальная политика»</t>
  </si>
  <si>
    <t>951 0113 99 9 00 20420 200</t>
  </si>
  <si>
    <t>951 0113 99 9 00 99999 800</t>
  </si>
  <si>
    <t>951 0203 99 9 0000000 000</t>
  </si>
  <si>
    <t>951 0203 99 0 0000000 000</t>
  </si>
  <si>
    <t>951 0203 99 9 00 51180 000</t>
  </si>
  <si>
    <t xml:space="preserve">Расходы на осуществление первичного воинского учета на территориях, где отсутствуют военные комиссариаты по иным непрограммным  расходам  в рамках непрограммных расходов органа местного самоуправления Киселевского сельского поселения </t>
  </si>
  <si>
    <t>Мероприятия по повышению уровня пожарной безопасности населения и территории в рамках подпрограммы «Пожарная безопасность» муниципальной программы Киселевского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</si>
  <si>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951 0409 04 1 00 73510 200</t>
  </si>
  <si>
    <t>951 0409 04 1 00 S3510 200</t>
  </si>
  <si>
    <t xml:space="preserve">Расходы на возмещение предприятиям жилищно-коммунального хозяйства части платы граждан за коммунальные услуги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</si>
  <si>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951 0503 05 2 00 20290 200</t>
  </si>
  <si>
    <t xml:space="preserve">Расходы на софинансирование на повышение заработной платы работникам муниципальных учреждений культуры в рамках подпрограммы «Библиотечное об-служивание» муниципальной программы Киселевского сельского поселения « Развитие культуры» </t>
  </si>
  <si>
    <t>951 0801 06 1 00 S3850 600</t>
  </si>
  <si>
    <t>951 0801 06 2 00 S3850 600</t>
  </si>
  <si>
    <t>951 0801 06 2 00 73850 600</t>
  </si>
  <si>
    <t>951 0801 06 2 00 00590 600</t>
  </si>
  <si>
    <t>951 0801 06 1 00 73850 600</t>
  </si>
  <si>
    <t>951 0801 06 2 00 71180 600</t>
  </si>
  <si>
    <t>951 1001 03 3 00 11020 300</t>
  </si>
  <si>
    <t>951 1003 99 9 00 90300 300</t>
  </si>
  <si>
    <t>Социальное обеспечение и иные выплаты населению</t>
  </si>
  <si>
    <t xml:space="preserve">951 0409 04 1 00 S3480 400 </t>
  </si>
  <si>
    <t>Расходы на выплаты по оплате труда работников органа местного самоуправления Киселевского сельского поселения по Главе Киселевского сельского поселения  в рамках обеспечения функционирования Главы Киселевского сельского поселения</t>
  </si>
  <si>
    <t>Глава муниципального образования Киселевского сельского поселения</t>
  </si>
  <si>
    <t xml:space="preserve">951 0102 88 1 00 00000 000 </t>
  </si>
  <si>
    <t>Подпрограмма «Нормативно-методическое обеспечение и организация бюджетного процесса»</t>
  </si>
  <si>
    <t>Расходы на обеспечение деятельности органа местного самоуправления Киселевского сельского поселения в рамках подпрограммы 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</si>
  <si>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>951 0113 01 2 00 99999 000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</si>
  <si>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</si>
  <si>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>951 0113 03 3 00 99999 000</t>
  </si>
  <si>
    <t>951 0113 03 3 00 99999 100</t>
  </si>
  <si>
    <t>951 0113 03 3 00 99999 120</t>
  </si>
  <si>
    <t>951 0113 03 3 00 99999 122</t>
  </si>
  <si>
    <t>Подпрограмма "Пожарная безопасность"</t>
  </si>
  <si>
    <t>951 0309 02 1 00 00000 000</t>
  </si>
  <si>
    <t>Подпрограмма "Защита от чрезвычайных ситуаций"</t>
  </si>
  <si>
    <t>951 0309 02 2 00 00000 000</t>
  </si>
  <si>
    <t xml:space="preserve"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объектов" </t>
  </si>
  <si>
    <t>951 0409 04 0 00 00000 000</t>
  </si>
  <si>
    <t>Муниципальная программа Киселевского сельского поселения "Развитие транспортной системы"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</si>
  <si>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</si>
  <si>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 xml:space="preserve">Муниципальная программа Киселевского сельского поселения «Обеспечение доступным и комфортным жильем населения Киселевского сельского поселения» </t>
  </si>
  <si>
    <t xml:space="preserve">Подпрограмма «Оказание мер государственной поддержки в улучшении жилищных условий отдельным категориям граждан" </t>
  </si>
  <si>
    <t xml:space="preserve">Расходы на обеспечение мероприятий по переселению граждан из многоквартирного аварийного жилищного фонда,признанного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Киселевского сельского поселения «Обеспечение доступным и комфортным жильем населения Киселевского сельского поселения»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</si>
  <si>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</si>
  <si>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Расходы на обеспечение деятельности (оказание услуг) муниципальных учреждений в рамках подпрограммы «Библиотечное обслуживание» муниципальной программы Киселевского сельского поселения « Развитие культуры» </t>
  </si>
  <si>
    <t xml:space="preserve">Расходы на повышение заработной платы  работникам муниципальных учреждений культуры в рамках подпрограммы «Библиотечное обслуживание» муниципальной программы Киселевского сельского поселения « Развитие культуры» </t>
  </si>
  <si>
    <t>Расходы на повышение заработной платы  работникам муниципальных учреждений культуры в рамках подпрограммы  «Организация досуга» муниципальной программы Киселевского сельского поселения "Развитие культуры"</t>
  </si>
  <si>
    <t>Расходы на софинансирование на повышение заработной платы работникам муниципальных учреждений культуры в рамках подпрограммы  «Организация досуга» муниципальной программы Киселевского сельского поселения "Развитие культуры"</t>
  </si>
  <si>
    <t>Расходы за счет иных межбюджетных трансфертов за счет средств резервного фонда Правительства Ростовской области на приобретение женских казачьих сценических костюмов и женских казачьих головных уборов в рамках подпрограммы  «Организация досуга» муниципальной программы Киселевского сельского поселения "Развитие культуры"</t>
  </si>
  <si>
    <t>951 1003 99 9 00 00000 00</t>
  </si>
  <si>
    <t>951 1003 99 0 00 00000 00</t>
  </si>
  <si>
    <t>951 1003 99 9 00 90300 000</t>
  </si>
  <si>
    <t>Расходы из резервного фонда Администрации Киселевского сельского поселения по иным непрограммным расходам в рамках непрограммных расходов органов местного самоуправления Киселевского сельского поселения</t>
  </si>
  <si>
    <t>Закупка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</si>
</sst>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\ \-\ #,##0.00;\ \-"/>
    <numFmt numFmtId="178" formatCode="#,##0.00;\ \-\ ;\ \-"/>
    <numFmt numFmtId="179" formatCode="#,##0.0"/>
    <numFmt numFmtId="180" formatCode="_-* #,##0.0_р_._-;\-* #,##0.0_р_._-;_-* &quot;-&quot;?_р_._-;_-@_-"/>
    <numFmt numFmtId="181" formatCode="0.0"/>
    <numFmt numFmtId="182" formatCode="#,##0.00_ ;\-#,##0.00\ "/>
    <numFmt numFmtId="183" formatCode="\-"/>
  </numFmts>
  <fonts count="51">
    <font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b/>
      <sz val="13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49" fontId="3" fillId="0" borderId="13" xfId="0" applyNumberFormat="1" applyFont="1" applyBorder="1" applyAlignment="1">
      <alignment horizontal="center" vertical="top" wrapText="1"/>
    </xf>
    <xf numFmtId="177" fontId="0" fillId="0" borderId="10" xfId="0" applyNumberFormat="1" applyBorder="1" applyAlignment="1">
      <alignment horizontal="center"/>
    </xf>
    <xf numFmtId="49" fontId="0" fillId="0" borderId="18" xfId="0" applyNumberFormat="1" applyBorder="1" applyAlignment="1">
      <alignment/>
    </xf>
    <xf numFmtId="0" fontId="0" fillId="0" borderId="19" xfId="0" applyNumberFormat="1" applyBorder="1" applyAlignment="1">
      <alignment wrapText="1"/>
    </xf>
    <xf numFmtId="49" fontId="0" fillId="0" borderId="20" xfId="0" applyNumberFormat="1" applyBorder="1" applyAlignment="1">
      <alignment/>
    </xf>
    <xf numFmtId="49" fontId="0" fillId="0" borderId="19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183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22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4" fontId="13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vertical="top" wrapText="1"/>
    </xf>
    <xf numFmtId="4" fontId="50" fillId="0" borderId="10" xfId="0" applyNumberFormat="1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horizontal="center" vertical="top" wrapText="1"/>
    </xf>
    <xf numFmtId="4" fontId="13" fillId="32" borderId="10" xfId="0" applyNumberFormat="1" applyFont="1" applyFill="1" applyBorder="1" applyAlignment="1">
      <alignment vertical="top" wrapText="1"/>
    </xf>
    <xf numFmtId="4" fontId="13" fillId="32" borderId="10" xfId="0" applyNumberFormat="1" applyFont="1" applyFill="1" applyBorder="1" applyAlignment="1">
      <alignment horizontal="center" vertical="top" wrapText="1"/>
    </xf>
    <xf numFmtId="3" fontId="13" fillId="0" borderId="10" xfId="0" applyNumberFormat="1" applyFont="1" applyFill="1" applyBorder="1" applyAlignment="1">
      <alignment vertical="top" wrapText="1"/>
    </xf>
    <xf numFmtId="3" fontId="13" fillId="32" borderId="10" xfId="0" applyNumberFormat="1" applyFont="1" applyFill="1" applyBorder="1" applyAlignment="1">
      <alignment vertical="top" wrapText="1"/>
    </xf>
    <xf numFmtId="0" fontId="13" fillId="32" borderId="10" xfId="0" applyNumberFormat="1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top" wrapText="1"/>
    </xf>
    <xf numFmtId="4" fontId="13" fillId="0" borderId="10" xfId="0" applyNumberFormat="1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43" fontId="13" fillId="0" borderId="10" xfId="59" applyFont="1" applyFill="1" applyBorder="1" applyAlignment="1">
      <alignment/>
    </xf>
    <xf numFmtId="4" fontId="13" fillId="0" borderId="10" xfId="59" applyNumberFormat="1" applyFont="1" applyFill="1" applyBorder="1" applyAlignment="1">
      <alignment horizontal="center"/>
    </xf>
    <xf numFmtId="0" fontId="13" fillId="0" borderId="0" xfId="0" applyFont="1" applyFill="1" applyAlignment="1">
      <alignment wrapText="1"/>
    </xf>
    <xf numFmtId="183" fontId="13" fillId="0" borderId="10" xfId="0" applyNumberFormat="1" applyFont="1" applyFill="1" applyBorder="1" applyAlignment="1">
      <alignment horizontal="center" vertical="top" wrapText="1"/>
    </xf>
    <xf numFmtId="183" fontId="13" fillId="32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49" fontId="4" fillId="0" borderId="23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4" fontId="4" fillId="0" borderId="22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0" borderId="35" xfId="0" applyFont="1" applyBorder="1" applyAlignment="1">
      <alignment wrapText="1"/>
    </xf>
    <xf numFmtId="4" fontId="10" fillId="0" borderId="29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2" fontId="10" fillId="0" borderId="29" xfId="0" applyNumberFormat="1" applyFont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2" fontId="10" fillId="0" borderId="43" xfId="0" applyNumberFormat="1" applyFont="1" applyBorder="1" applyAlignment="1">
      <alignment horizontal="center"/>
    </xf>
    <xf numFmtId="2" fontId="10" fillId="0" borderId="44" xfId="0" applyNumberFormat="1" applyFont="1" applyBorder="1" applyAlignment="1">
      <alignment horizontal="center"/>
    </xf>
    <xf numFmtId="2" fontId="10" fillId="0" borderId="27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" fontId="10" fillId="0" borderId="22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4" fillId="0" borderId="46" xfId="0" applyFont="1" applyBorder="1" applyAlignment="1">
      <alignment horizontal="left" vertical="center" wrapText="1" indent="2"/>
    </xf>
    <xf numFmtId="0" fontId="4" fillId="0" borderId="47" xfId="0" applyFont="1" applyBorder="1" applyAlignment="1">
      <alignment horizontal="left" vertical="center" wrapText="1" indent="2"/>
    </xf>
    <xf numFmtId="0" fontId="4" fillId="0" borderId="48" xfId="0" applyFont="1" applyBorder="1" applyAlignment="1">
      <alignment horizontal="left" vertical="center" wrapText="1" indent="2"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6" xfId="0" applyFont="1" applyBorder="1" applyAlignment="1">
      <alignment horizontal="center"/>
    </xf>
    <xf numFmtId="0" fontId="4" fillId="0" borderId="52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 indent="2"/>
    </xf>
    <xf numFmtId="0" fontId="4" fillId="0" borderId="24" xfId="0" applyFont="1" applyBorder="1" applyAlignment="1">
      <alignment horizontal="left" vertical="center" wrapText="1" indent="2"/>
    </xf>
    <xf numFmtId="49" fontId="4" fillId="0" borderId="5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49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/>
    </xf>
    <xf numFmtId="0" fontId="4" fillId="0" borderId="53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49" fontId="4" fillId="0" borderId="56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71"/>
  <sheetViews>
    <sheetView zoomScaleSheetLayoutView="70" zoomScalePageLayoutView="0" workbookViewId="0" topLeftCell="A1">
      <selection activeCell="A14" sqref="A14:A71"/>
    </sheetView>
  </sheetViews>
  <sheetFormatPr defaultColWidth="9.00390625" defaultRowHeight="12.75"/>
  <cols>
    <col min="1" max="1" width="35.125" style="1" customWidth="1"/>
    <col min="2" max="2" width="4.25390625" style="0" customWidth="1"/>
    <col min="3" max="3" width="28.875" style="0" customWidth="1"/>
    <col min="4" max="4" width="15.75390625" style="5" customWidth="1"/>
    <col min="5" max="5" width="12.875" style="5" customWidth="1"/>
    <col min="6" max="6" width="14.125" style="0" customWidth="1"/>
  </cols>
  <sheetData>
    <row r="1" spans="3:6" ht="12.75">
      <c r="C1" s="77" t="s">
        <v>179</v>
      </c>
      <c r="D1" s="77"/>
      <c r="E1" s="77"/>
      <c r="F1" s="77"/>
    </row>
    <row r="2" spans="4:5" ht="12.75">
      <c r="D2"/>
      <c r="E2" s="12"/>
    </row>
    <row r="3" spans="1:6" ht="15.75" customHeight="1" thickBot="1">
      <c r="A3" s="79" t="s">
        <v>24</v>
      </c>
      <c r="B3" s="79"/>
      <c r="C3" s="79"/>
      <c r="D3" s="79"/>
      <c r="E3" s="80"/>
      <c r="F3" s="9" t="s">
        <v>3</v>
      </c>
    </row>
    <row r="4" spans="2:6" ht="12.75">
      <c r="B4" s="81" t="s">
        <v>456</v>
      </c>
      <c r="C4" s="81"/>
      <c r="E4" s="5" t="s">
        <v>180</v>
      </c>
      <c r="F4" s="10" t="s">
        <v>25</v>
      </c>
    </row>
    <row r="5" spans="2:6" ht="12.75">
      <c r="B5" s="2"/>
      <c r="C5" s="2"/>
      <c r="E5" s="5" t="s">
        <v>35</v>
      </c>
      <c r="F5" s="28" t="s">
        <v>457</v>
      </c>
    </row>
    <row r="6" spans="1:6" ht="12.75">
      <c r="A6" s="4" t="s">
        <v>4</v>
      </c>
      <c r="B6" s="5"/>
      <c r="C6" s="5"/>
      <c r="E6" s="5" t="s">
        <v>36</v>
      </c>
      <c r="F6" s="7">
        <v>4228119</v>
      </c>
    </row>
    <row r="7" spans="1:6" ht="12.75" customHeight="1">
      <c r="A7" s="82" t="s">
        <v>65</v>
      </c>
      <c r="B7" s="82"/>
      <c r="C7" s="82"/>
      <c r="E7" s="5" t="s">
        <v>37</v>
      </c>
      <c r="F7" s="7">
        <v>951</v>
      </c>
    </row>
    <row r="8" spans="1:6" ht="12.75">
      <c r="A8" s="6" t="s">
        <v>66</v>
      </c>
      <c r="B8" s="5"/>
      <c r="C8" s="5"/>
      <c r="E8" s="5" t="s">
        <v>148</v>
      </c>
      <c r="F8" s="7">
        <v>60626425</v>
      </c>
    </row>
    <row r="9" spans="1:6" ht="22.5">
      <c r="A9" s="4" t="s">
        <v>149</v>
      </c>
      <c r="B9" s="5"/>
      <c r="C9" s="5"/>
      <c r="F9" s="7"/>
    </row>
    <row r="10" spans="1:6" ht="13.5" thickBot="1">
      <c r="A10" s="4" t="s">
        <v>5</v>
      </c>
      <c r="B10" s="5"/>
      <c r="C10" s="5"/>
      <c r="F10" s="8">
        <v>383</v>
      </c>
    </row>
    <row r="11" spans="1:6" ht="23.25" customHeight="1">
      <c r="A11" s="78" t="s">
        <v>6</v>
      </c>
      <c r="B11" s="78"/>
      <c r="C11" s="78"/>
      <c r="D11" s="78"/>
      <c r="E11" s="78"/>
      <c r="F11" s="78"/>
    </row>
    <row r="12" spans="1:6" ht="51" customHeight="1">
      <c r="A12" s="3" t="s">
        <v>7</v>
      </c>
      <c r="B12" s="3" t="s">
        <v>8</v>
      </c>
      <c r="C12" s="3" t="s">
        <v>9</v>
      </c>
      <c r="D12" s="3" t="s">
        <v>34</v>
      </c>
      <c r="E12" s="3" t="s">
        <v>10</v>
      </c>
      <c r="F12" s="3" t="s">
        <v>26</v>
      </c>
    </row>
    <row r="13" spans="1:6" s="11" customFormat="1" ht="13.5" thickBot="1">
      <c r="A13" s="32">
        <v>1</v>
      </c>
      <c r="B13" s="32">
        <v>2</v>
      </c>
      <c r="C13" s="32">
        <v>3</v>
      </c>
      <c r="D13" s="32" t="s">
        <v>11</v>
      </c>
      <c r="E13" s="32" t="s">
        <v>12</v>
      </c>
      <c r="F13" s="32" t="s">
        <v>22</v>
      </c>
    </row>
    <row r="14" spans="1:6" ht="12.75">
      <c r="A14" s="35" t="s">
        <v>75</v>
      </c>
      <c r="B14" s="34" t="s">
        <v>114</v>
      </c>
      <c r="C14" s="37" t="s">
        <v>178</v>
      </c>
      <c r="D14" s="44">
        <f>D15+D62</f>
        <v>25114300</v>
      </c>
      <c r="E14" s="44">
        <f>E15+E62</f>
        <v>27284472.49</v>
      </c>
      <c r="F14" s="42">
        <f>D14-E14</f>
        <v>-2170172.4899999984</v>
      </c>
    </row>
    <row r="15" spans="1:6" ht="38.25">
      <c r="A15" s="30" t="s">
        <v>399</v>
      </c>
      <c r="B15" s="38" t="s">
        <v>114</v>
      </c>
      <c r="C15" s="29" t="s">
        <v>115</v>
      </c>
      <c r="D15" s="42">
        <f>D16+D27+D21+D31+D39+D42+D48</f>
        <v>17615700</v>
      </c>
      <c r="E15" s="42">
        <f>E16+E21+E27+E31+E42+E48+E55+E39</f>
        <v>19869755.22</v>
      </c>
      <c r="F15" s="45">
        <f aca="true" t="shared" si="0" ref="F15:F38">D15-E15</f>
        <v>-2254055.219999999</v>
      </c>
    </row>
    <row r="16" spans="1:6" ht="12.75">
      <c r="A16" s="30" t="s">
        <v>13</v>
      </c>
      <c r="B16" s="36" t="s">
        <v>114</v>
      </c>
      <c r="C16" s="29" t="s">
        <v>116</v>
      </c>
      <c r="D16" s="42">
        <f>D17</f>
        <v>9037700</v>
      </c>
      <c r="E16" s="42">
        <f>E17</f>
        <v>9197499.509999998</v>
      </c>
      <c r="F16" s="45">
        <f t="shared" si="0"/>
        <v>-159799.5099999979</v>
      </c>
    </row>
    <row r="17" spans="1:6" ht="12.75">
      <c r="A17" s="30" t="s">
        <v>27</v>
      </c>
      <c r="B17" s="29" t="s">
        <v>114</v>
      </c>
      <c r="C17" s="29" t="s">
        <v>117</v>
      </c>
      <c r="D17" s="42">
        <f>D18</f>
        <v>9037700</v>
      </c>
      <c r="E17" s="42">
        <f>E18+E19+E20</f>
        <v>9197499.509999998</v>
      </c>
      <c r="F17" s="42">
        <f>D17-E17</f>
        <v>-159799.5099999979</v>
      </c>
    </row>
    <row r="18" spans="1:6" ht="102">
      <c r="A18" s="30" t="s">
        <v>157</v>
      </c>
      <c r="B18" s="29" t="s">
        <v>114</v>
      </c>
      <c r="C18" s="29" t="s">
        <v>118</v>
      </c>
      <c r="D18" s="42">
        <v>9037700</v>
      </c>
      <c r="E18" s="42">
        <v>8986501.86</v>
      </c>
      <c r="F18" s="42">
        <f t="shared" si="0"/>
        <v>51198.140000000596</v>
      </c>
    </row>
    <row r="19" spans="1:6" ht="165.75">
      <c r="A19" s="30" t="s">
        <v>158</v>
      </c>
      <c r="B19" s="29" t="s">
        <v>114</v>
      </c>
      <c r="C19" s="29" t="s">
        <v>169</v>
      </c>
      <c r="D19" s="39">
        <v>0</v>
      </c>
      <c r="E19" s="42">
        <v>3574.2</v>
      </c>
      <c r="F19" s="42" t="s">
        <v>73</v>
      </c>
    </row>
    <row r="20" spans="1:6" ht="84" customHeight="1">
      <c r="A20" s="30" t="s">
        <v>199</v>
      </c>
      <c r="B20" s="29" t="s">
        <v>114</v>
      </c>
      <c r="C20" s="29" t="s">
        <v>170</v>
      </c>
      <c r="D20" s="39">
        <v>0</v>
      </c>
      <c r="E20" s="42">
        <v>207423.45</v>
      </c>
      <c r="F20" s="40" t="s">
        <v>73</v>
      </c>
    </row>
    <row r="21" spans="1:6" ht="64.5" customHeight="1">
      <c r="A21" s="30" t="s">
        <v>76</v>
      </c>
      <c r="B21" s="29" t="s">
        <v>114</v>
      </c>
      <c r="C21" s="29" t="s">
        <v>119</v>
      </c>
      <c r="D21" s="42">
        <v>1805100</v>
      </c>
      <c r="E21" s="40">
        <f>E22</f>
        <v>1940958.22</v>
      </c>
      <c r="F21" s="42">
        <f>D21-E21</f>
        <v>-135858.21999999997</v>
      </c>
    </row>
    <row r="22" spans="1:6" ht="38.25">
      <c r="A22" s="30" t="s">
        <v>77</v>
      </c>
      <c r="B22" s="29" t="s">
        <v>114</v>
      </c>
      <c r="C22" s="29" t="s">
        <v>120</v>
      </c>
      <c r="D22" s="42">
        <v>1805100</v>
      </c>
      <c r="E22" s="40">
        <f>E23+E24+E25+E26</f>
        <v>1940958.22</v>
      </c>
      <c r="F22" s="42">
        <f t="shared" si="0"/>
        <v>-135858.21999999997</v>
      </c>
    </row>
    <row r="23" spans="1:6" ht="102">
      <c r="A23" s="30" t="s">
        <v>78</v>
      </c>
      <c r="B23" s="29" t="s">
        <v>114</v>
      </c>
      <c r="C23" s="29" t="s">
        <v>121</v>
      </c>
      <c r="D23" s="42">
        <v>605900</v>
      </c>
      <c r="E23" s="40">
        <v>663534.22</v>
      </c>
      <c r="F23" s="42">
        <f t="shared" si="0"/>
        <v>-57634.21999999997</v>
      </c>
    </row>
    <row r="24" spans="1:6" ht="127.5">
      <c r="A24" s="30" t="s">
        <v>79</v>
      </c>
      <c r="B24" s="29" t="s">
        <v>114</v>
      </c>
      <c r="C24" s="29" t="s">
        <v>122</v>
      </c>
      <c r="D24" s="42">
        <v>12000</v>
      </c>
      <c r="E24" s="40">
        <v>10128.56</v>
      </c>
      <c r="F24" s="42">
        <f t="shared" si="0"/>
        <v>1871.4400000000005</v>
      </c>
    </row>
    <row r="25" spans="1:6" ht="102">
      <c r="A25" s="30" t="s">
        <v>80</v>
      </c>
      <c r="B25" s="29" t="s">
        <v>114</v>
      </c>
      <c r="C25" s="29" t="s">
        <v>123</v>
      </c>
      <c r="D25" s="42">
        <v>1187200</v>
      </c>
      <c r="E25" s="40">
        <v>1365573.72</v>
      </c>
      <c r="F25" s="42">
        <f t="shared" si="0"/>
        <v>-178373.71999999997</v>
      </c>
    </row>
    <row r="26" spans="1:6" ht="102">
      <c r="A26" s="30" t="s">
        <v>81</v>
      </c>
      <c r="B26" s="29" t="s">
        <v>114</v>
      </c>
      <c r="C26" s="29" t="s">
        <v>124</v>
      </c>
      <c r="D26" s="42" t="s">
        <v>73</v>
      </c>
      <c r="E26" s="40">
        <v>-98278.28</v>
      </c>
      <c r="F26" s="42" t="s">
        <v>73</v>
      </c>
    </row>
    <row r="27" spans="1:6" ht="12.75">
      <c r="A27" s="30" t="s">
        <v>14</v>
      </c>
      <c r="B27" s="29" t="s">
        <v>114</v>
      </c>
      <c r="C27" s="29" t="s">
        <v>125</v>
      </c>
      <c r="D27" s="42">
        <v>347400</v>
      </c>
      <c r="E27" s="42">
        <f>E28</f>
        <v>359235.31</v>
      </c>
      <c r="F27" s="42">
        <f>D27-E27</f>
        <v>-11835.309999999998</v>
      </c>
    </row>
    <row r="28" spans="1:6" ht="12.75">
      <c r="A28" s="30" t="s">
        <v>401</v>
      </c>
      <c r="B28" s="29" t="s">
        <v>114</v>
      </c>
      <c r="C28" s="29" t="s">
        <v>402</v>
      </c>
      <c r="D28" s="42">
        <v>347400</v>
      </c>
      <c r="E28" s="42">
        <f>E29+E30</f>
        <v>359235.31</v>
      </c>
      <c r="F28" s="42">
        <f>D28-E28</f>
        <v>-11835.309999999998</v>
      </c>
    </row>
    <row r="29" spans="1:6" ht="12.75">
      <c r="A29" s="30" t="s">
        <v>401</v>
      </c>
      <c r="B29" s="29" t="s">
        <v>114</v>
      </c>
      <c r="C29" s="29" t="s">
        <v>403</v>
      </c>
      <c r="D29" s="42">
        <v>347400</v>
      </c>
      <c r="E29" s="42">
        <v>359385.31</v>
      </c>
      <c r="F29" s="42">
        <f>D29-E29</f>
        <v>-11985.309999999998</v>
      </c>
    </row>
    <row r="30" spans="1:6" ht="44.25" customHeight="1">
      <c r="A30" s="30" t="s">
        <v>404</v>
      </c>
      <c r="B30" s="29" t="s">
        <v>114</v>
      </c>
      <c r="C30" s="29" t="s">
        <v>405</v>
      </c>
      <c r="D30" s="42" t="s">
        <v>73</v>
      </c>
      <c r="E30" s="42">
        <v>-150</v>
      </c>
      <c r="F30" s="42" t="s">
        <v>73</v>
      </c>
    </row>
    <row r="31" spans="1:6" ht="12.75">
      <c r="A31" s="30" t="s">
        <v>15</v>
      </c>
      <c r="B31" s="29" t="s">
        <v>114</v>
      </c>
      <c r="C31" s="29" t="s">
        <v>126</v>
      </c>
      <c r="D31" s="42">
        <v>5781400</v>
      </c>
      <c r="E31" s="42">
        <f>E32+E34</f>
        <v>7536486.529999999</v>
      </c>
      <c r="F31" s="42">
        <f t="shared" si="0"/>
        <v>-1755086.5299999993</v>
      </c>
    </row>
    <row r="32" spans="1:6" ht="12.75">
      <c r="A32" s="30" t="s">
        <v>28</v>
      </c>
      <c r="B32" s="29" t="s">
        <v>114</v>
      </c>
      <c r="C32" s="29" t="s">
        <v>127</v>
      </c>
      <c r="D32" s="42">
        <v>140000</v>
      </c>
      <c r="E32" s="42">
        <f>E33</f>
        <v>210310.68</v>
      </c>
      <c r="F32" s="42">
        <f t="shared" si="0"/>
        <v>-70310.68</v>
      </c>
    </row>
    <row r="33" spans="1:6" ht="63.75">
      <c r="A33" s="30" t="s">
        <v>163</v>
      </c>
      <c r="B33" s="29" t="s">
        <v>114</v>
      </c>
      <c r="C33" s="29" t="s">
        <v>128</v>
      </c>
      <c r="D33" s="42">
        <v>140000</v>
      </c>
      <c r="E33" s="42">
        <v>210310.68</v>
      </c>
      <c r="F33" s="42">
        <f t="shared" si="0"/>
        <v>-70310.68</v>
      </c>
    </row>
    <row r="34" spans="1:6" ht="12.75">
      <c r="A34" s="30" t="s">
        <v>29</v>
      </c>
      <c r="B34" s="29" t="s">
        <v>114</v>
      </c>
      <c r="C34" s="29" t="s">
        <v>129</v>
      </c>
      <c r="D34" s="42">
        <v>5641400</v>
      </c>
      <c r="E34" s="42">
        <f>E35+E38</f>
        <v>7326175.85</v>
      </c>
      <c r="F34" s="42">
        <f t="shared" si="0"/>
        <v>-1684775.8499999996</v>
      </c>
    </row>
    <row r="35" spans="1:6" ht="12.75">
      <c r="A35" s="30" t="s">
        <v>159</v>
      </c>
      <c r="B35" s="29" t="s">
        <v>114</v>
      </c>
      <c r="C35" s="29" t="s">
        <v>171</v>
      </c>
      <c r="D35" s="42">
        <v>4221400</v>
      </c>
      <c r="E35" s="42">
        <f>E36</f>
        <v>5096728.21</v>
      </c>
      <c r="F35" s="42">
        <f t="shared" si="0"/>
        <v>-875328.21</v>
      </c>
    </row>
    <row r="36" spans="1:6" ht="51">
      <c r="A36" s="30" t="s">
        <v>160</v>
      </c>
      <c r="B36" s="29" t="s">
        <v>114</v>
      </c>
      <c r="C36" s="29" t="s">
        <v>150</v>
      </c>
      <c r="D36" s="42">
        <v>4221400</v>
      </c>
      <c r="E36" s="42">
        <v>5096728.21</v>
      </c>
      <c r="F36" s="42">
        <f t="shared" si="0"/>
        <v>-875328.21</v>
      </c>
    </row>
    <row r="37" spans="1:6" ht="12.75">
      <c r="A37" s="30" t="s">
        <v>153</v>
      </c>
      <c r="B37" s="29" t="s">
        <v>114</v>
      </c>
      <c r="C37" s="29" t="s">
        <v>151</v>
      </c>
      <c r="D37" s="42">
        <f>D38</f>
        <v>1420000</v>
      </c>
      <c r="E37" s="42">
        <f>E38</f>
        <v>2229447.64</v>
      </c>
      <c r="F37" s="42">
        <f t="shared" si="0"/>
        <v>-809447.6400000001</v>
      </c>
    </row>
    <row r="38" spans="1:6" ht="51">
      <c r="A38" s="30" t="s">
        <v>154</v>
      </c>
      <c r="B38" s="29" t="s">
        <v>114</v>
      </c>
      <c r="C38" s="29" t="s">
        <v>152</v>
      </c>
      <c r="D38" s="42">
        <v>1420000</v>
      </c>
      <c r="E38" s="42">
        <v>2229447.64</v>
      </c>
      <c r="F38" s="42">
        <f t="shared" si="0"/>
        <v>-809447.6400000001</v>
      </c>
    </row>
    <row r="39" spans="1:6" ht="12.75">
      <c r="A39" s="30" t="s">
        <v>16</v>
      </c>
      <c r="B39" s="29" t="s">
        <v>114</v>
      </c>
      <c r="C39" s="29" t="s">
        <v>130</v>
      </c>
      <c r="D39" s="42">
        <v>100</v>
      </c>
      <c r="E39" s="42">
        <v>100</v>
      </c>
      <c r="F39" s="42" t="s">
        <v>73</v>
      </c>
    </row>
    <row r="40" spans="1:6" ht="76.5">
      <c r="A40" s="30" t="s">
        <v>30</v>
      </c>
      <c r="B40" s="29" t="s">
        <v>114</v>
      </c>
      <c r="C40" s="29" t="s">
        <v>131</v>
      </c>
      <c r="D40" s="42">
        <v>100</v>
      </c>
      <c r="E40" s="42">
        <v>100</v>
      </c>
      <c r="F40" s="42" t="s">
        <v>73</v>
      </c>
    </row>
    <row r="41" spans="1:6" ht="102">
      <c r="A41" s="30" t="s">
        <v>17</v>
      </c>
      <c r="B41" s="29" t="s">
        <v>114</v>
      </c>
      <c r="C41" s="29" t="s">
        <v>132</v>
      </c>
      <c r="D41" s="42">
        <v>100</v>
      </c>
      <c r="E41" s="42">
        <v>100</v>
      </c>
      <c r="F41" s="42" t="s">
        <v>73</v>
      </c>
    </row>
    <row r="42" spans="1:6" ht="63.75">
      <c r="A42" s="30" t="s">
        <v>18</v>
      </c>
      <c r="B42" s="29" t="s">
        <v>114</v>
      </c>
      <c r="C42" s="29" t="s">
        <v>133</v>
      </c>
      <c r="D42" s="42">
        <v>57500</v>
      </c>
      <c r="E42" s="42">
        <f>E43</f>
        <v>58551.130000000005</v>
      </c>
      <c r="F42" s="42">
        <f aca="true" t="shared" si="1" ref="F42:F51">D42-E42</f>
        <v>-1051.1300000000047</v>
      </c>
    </row>
    <row r="43" spans="1:6" ht="127.5">
      <c r="A43" s="30" t="s">
        <v>155</v>
      </c>
      <c r="B43" s="29" t="s">
        <v>114</v>
      </c>
      <c r="C43" s="29" t="s">
        <v>156</v>
      </c>
      <c r="D43" s="42">
        <v>57500</v>
      </c>
      <c r="E43" s="42">
        <f>E44+E46</f>
        <v>58551.130000000005</v>
      </c>
      <c r="F43" s="42">
        <f t="shared" si="1"/>
        <v>-1051.1300000000047</v>
      </c>
    </row>
    <row r="44" spans="1:6" ht="127.5">
      <c r="A44" s="30" t="s">
        <v>74</v>
      </c>
      <c r="B44" s="29" t="s">
        <v>114</v>
      </c>
      <c r="C44" s="29" t="s">
        <v>134</v>
      </c>
      <c r="D44" s="42">
        <v>18800</v>
      </c>
      <c r="E44" s="42">
        <v>18818.38</v>
      </c>
      <c r="F44" s="42">
        <f t="shared" si="1"/>
        <v>-18.38000000000102</v>
      </c>
    </row>
    <row r="45" spans="1:6" ht="114.75">
      <c r="A45" s="30" t="s">
        <v>164</v>
      </c>
      <c r="B45" s="29" t="s">
        <v>114</v>
      </c>
      <c r="C45" s="29" t="s">
        <v>135</v>
      </c>
      <c r="D45" s="42">
        <v>18800</v>
      </c>
      <c r="E45" s="42">
        <v>18818.38</v>
      </c>
      <c r="F45" s="42">
        <f t="shared" si="1"/>
        <v>-18.38000000000102</v>
      </c>
    </row>
    <row r="46" spans="1:6" ht="63.75">
      <c r="A46" s="30" t="s">
        <v>82</v>
      </c>
      <c r="B46" s="29" t="s">
        <v>114</v>
      </c>
      <c r="C46" s="29" t="s">
        <v>136</v>
      </c>
      <c r="D46" s="42">
        <v>38700</v>
      </c>
      <c r="E46" s="42">
        <v>39732.75</v>
      </c>
      <c r="F46" s="42">
        <f t="shared" si="1"/>
        <v>-1032.75</v>
      </c>
    </row>
    <row r="47" spans="1:6" ht="51">
      <c r="A47" s="30" t="s">
        <v>165</v>
      </c>
      <c r="B47" s="29" t="s">
        <v>114</v>
      </c>
      <c r="C47" s="29" t="s">
        <v>137</v>
      </c>
      <c r="D47" s="42">
        <v>38700</v>
      </c>
      <c r="E47" s="42">
        <v>39732.75</v>
      </c>
      <c r="F47" s="42">
        <f t="shared" si="1"/>
        <v>-1032.75</v>
      </c>
    </row>
    <row r="48" spans="1:6" ht="38.25">
      <c r="A48" s="30" t="s">
        <v>184</v>
      </c>
      <c r="B48" s="29" t="s">
        <v>114</v>
      </c>
      <c r="C48" s="29" t="s">
        <v>185</v>
      </c>
      <c r="D48" s="40">
        <v>586500</v>
      </c>
      <c r="E48" s="42">
        <v>586515</v>
      </c>
      <c r="F48" s="42">
        <f t="shared" si="1"/>
        <v>-15</v>
      </c>
    </row>
    <row r="49" spans="1:6" ht="114.75">
      <c r="A49" s="30" t="s">
        <v>200</v>
      </c>
      <c r="B49" s="29" t="s">
        <v>114</v>
      </c>
      <c r="C49" s="29" t="s">
        <v>186</v>
      </c>
      <c r="D49" s="42">
        <v>41300</v>
      </c>
      <c r="E49" s="42">
        <v>41265</v>
      </c>
      <c r="F49" s="42">
        <f t="shared" si="1"/>
        <v>35</v>
      </c>
    </row>
    <row r="50" spans="1:6" ht="128.25" customHeight="1">
      <c r="A50" s="30" t="s">
        <v>201</v>
      </c>
      <c r="B50" s="29" t="s">
        <v>114</v>
      </c>
      <c r="C50" s="29" t="s">
        <v>187</v>
      </c>
      <c r="D50" s="42">
        <v>41300</v>
      </c>
      <c r="E50" s="42">
        <v>41265</v>
      </c>
      <c r="F50" s="42">
        <f t="shared" si="1"/>
        <v>35</v>
      </c>
    </row>
    <row r="51" spans="1:6" ht="132.75" customHeight="1">
      <c r="A51" s="30" t="s">
        <v>202</v>
      </c>
      <c r="B51" s="29" t="s">
        <v>114</v>
      </c>
      <c r="C51" s="29" t="s">
        <v>188</v>
      </c>
      <c r="D51" s="42">
        <v>41300</v>
      </c>
      <c r="E51" s="42">
        <v>41265</v>
      </c>
      <c r="F51" s="42">
        <f t="shared" si="1"/>
        <v>35</v>
      </c>
    </row>
    <row r="52" spans="1:6" ht="93.75" customHeight="1">
      <c r="A52" s="46" t="s">
        <v>420</v>
      </c>
      <c r="B52" s="29" t="s">
        <v>114</v>
      </c>
      <c r="C52" s="47" t="s">
        <v>423</v>
      </c>
      <c r="D52" s="42">
        <v>545200</v>
      </c>
      <c r="E52" s="42">
        <v>545250</v>
      </c>
      <c r="F52" s="43">
        <f>D52-E52</f>
        <v>-50</v>
      </c>
    </row>
    <row r="53" spans="1:6" ht="100.5" customHeight="1">
      <c r="A53" s="46" t="s">
        <v>421</v>
      </c>
      <c r="B53" s="29" t="s">
        <v>114</v>
      </c>
      <c r="C53" s="47" t="s">
        <v>424</v>
      </c>
      <c r="D53" s="42">
        <v>545200</v>
      </c>
      <c r="E53" s="42">
        <v>545250</v>
      </c>
      <c r="F53" s="43">
        <f>D53-E53</f>
        <v>-50</v>
      </c>
    </row>
    <row r="54" spans="1:6" ht="100.5" customHeight="1">
      <c r="A54" s="46" t="s">
        <v>422</v>
      </c>
      <c r="B54" s="29" t="s">
        <v>114</v>
      </c>
      <c r="C54" s="47" t="s">
        <v>425</v>
      </c>
      <c r="D54" s="42">
        <v>545200</v>
      </c>
      <c r="E54" s="42">
        <v>545250</v>
      </c>
      <c r="F54" s="43">
        <f>D54-E54</f>
        <v>-50</v>
      </c>
    </row>
    <row r="55" spans="1:6" ht="25.5">
      <c r="A55" s="30" t="s">
        <v>172</v>
      </c>
      <c r="B55" s="29" t="s">
        <v>114</v>
      </c>
      <c r="C55" s="29" t="s">
        <v>175</v>
      </c>
      <c r="D55" s="40" t="s">
        <v>73</v>
      </c>
      <c r="E55" s="42">
        <f>E58+E60+E57</f>
        <v>190409.52000000002</v>
      </c>
      <c r="F55" s="42" t="s">
        <v>73</v>
      </c>
    </row>
    <row r="56" spans="1:6" ht="89.25">
      <c r="A56" s="30" t="s">
        <v>437</v>
      </c>
      <c r="B56" s="29" t="s">
        <v>114</v>
      </c>
      <c r="C56" s="29" t="s">
        <v>438</v>
      </c>
      <c r="D56" s="40" t="s">
        <v>73</v>
      </c>
      <c r="E56" s="42">
        <v>25920</v>
      </c>
      <c r="F56" s="33" t="s">
        <v>73</v>
      </c>
    </row>
    <row r="57" spans="1:6" ht="89.25">
      <c r="A57" s="30" t="s">
        <v>439</v>
      </c>
      <c r="B57" s="29" t="s">
        <v>114</v>
      </c>
      <c r="C57" s="29" t="s">
        <v>440</v>
      </c>
      <c r="D57" s="40" t="s">
        <v>73</v>
      </c>
      <c r="E57" s="42">
        <v>25920</v>
      </c>
      <c r="F57" s="33" t="s">
        <v>73</v>
      </c>
    </row>
    <row r="58" spans="1:6" ht="63.75">
      <c r="A58" s="30" t="s">
        <v>173</v>
      </c>
      <c r="B58" s="29" t="s">
        <v>114</v>
      </c>
      <c r="C58" s="29" t="s">
        <v>176</v>
      </c>
      <c r="D58" s="40" t="s">
        <v>73</v>
      </c>
      <c r="E58" s="42">
        <v>126888.24</v>
      </c>
      <c r="F58" s="33" t="s">
        <v>73</v>
      </c>
    </row>
    <row r="59" spans="1:6" ht="76.5">
      <c r="A59" s="30" t="s">
        <v>174</v>
      </c>
      <c r="B59" s="29" t="s">
        <v>114</v>
      </c>
      <c r="C59" s="29" t="s">
        <v>177</v>
      </c>
      <c r="D59" s="40" t="s">
        <v>73</v>
      </c>
      <c r="E59" s="42">
        <v>126888.24</v>
      </c>
      <c r="F59" s="33" t="s">
        <v>73</v>
      </c>
    </row>
    <row r="60" spans="1:6" ht="38.25">
      <c r="A60" s="30" t="s">
        <v>427</v>
      </c>
      <c r="B60" s="29" t="s">
        <v>114</v>
      </c>
      <c r="C60" s="29" t="s">
        <v>428</v>
      </c>
      <c r="D60" s="40" t="s">
        <v>73</v>
      </c>
      <c r="E60" s="42">
        <v>37601.28</v>
      </c>
      <c r="F60" s="33" t="s">
        <v>73</v>
      </c>
    </row>
    <row r="61" spans="1:6" ht="51">
      <c r="A61" s="30" t="s">
        <v>429</v>
      </c>
      <c r="B61" s="29" t="s">
        <v>114</v>
      </c>
      <c r="C61" s="29" t="s">
        <v>430</v>
      </c>
      <c r="D61" s="40" t="s">
        <v>73</v>
      </c>
      <c r="E61" s="42">
        <v>37601.28</v>
      </c>
      <c r="F61" s="33" t="s">
        <v>73</v>
      </c>
    </row>
    <row r="62" spans="1:6" ht="12.75">
      <c r="A62" s="30" t="s">
        <v>183</v>
      </c>
      <c r="B62" s="29" t="s">
        <v>114</v>
      </c>
      <c r="C62" s="29" t="s">
        <v>138</v>
      </c>
      <c r="D62" s="42">
        <f>D63</f>
        <v>7498600</v>
      </c>
      <c r="E62" s="42">
        <v>7414717.27</v>
      </c>
      <c r="F62" s="33">
        <f aca="true" t="shared" si="2" ref="F62:F67">D62-E62</f>
        <v>83882.73000000045</v>
      </c>
    </row>
    <row r="63" spans="1:6" ht="51">
      <c r="A63" s="30" t="s">
        <v>31</v>
      </c>
      <c r="B63" s="29" t="s">
        <v>114</v>
      </c>
      <c r="C63" s="29" t="s">
        <v>139</v>
      </c>
      <c r="D63" s="42">
        <f>D64+D69</f>
        <v>7498600</v>
      </c>
      <c r="E63" s="42">
        <v>7414717.27</v>
      </c>
      <c r="F63" s="33">
        <f t="shared" si="2"/>
        <v>83882.73000000045</v>
      </c>
    </row>
    <row r="64" spans="1:6" ht="25.5">
      <c r="A64" s="30" t="s">
        <v>203</v>
      </c>
      <c r="B64" s="29" t="s">
        <v>114</v>
      </c>
      <c r="C64" s="29" t="s">
        <v>140</v>
      </c>
      <c r="D64" s="42">
        <v>175000</v>
      </c>
      <c r="E64" s="42">
        <v>175000</v>
      </c>
      <c r="F64" s="33">
        <f t="shared" si="2"/>
        <v>0</v>
      </c>
    </row>
    <row r="65" spans="1:6" ht="51">
      <c r="A65" s="30" t="s">
        <v>32</v>
      </c>
      <c r="B65" s="29" t="s">
        <v>114</v>
      </c>
      <c r="C65" s="29" t="s">
        <v>141</v>
      </c>
      <c r="D65" s="42">
        <v>174800</v>
      </c>
      <c r="E65" s="42">
        <v>174800</v>
      </c>
      <c r="F65" s="33">
        <f t="shared" si="2"/>
        <v>0</v>
      </c>
    </row>
    <row r="66" spans="1:6" ht="63.75">
      <c r="A66" s="30" t="s">
        <v>166</v>
      </c>
      <c r="B66" s="29" t="s">
        <v>114</v>
      </c>
      <c r="C66" s="29" t="s">
        <v>142</v>
      </c>
      <c r="D66" s="42">
        <v>174800</v>
      </c>
      <c r="E66" s="42">
        <v>174800</v>
      </c>
      <c r="F66" s="33">
        <f t="shared" si="2"/>
        <v>0</v>
      </c>
    </row>
    <row r="67" spans="1:6" ht="51">
      <c r="A67" s="30" t="s">
        <v>83</v>
      </c>
      <c r="B67" s="29" t="s">
        <v>114</v>
      </c>
      <c r="C67" s="29" t="s">
        <v>143</v>
      </c>
      <c r="D67" s="42">
        <v>200</v>
      </c>
      <c r="E67" s="42">
        <v>200</v>
      </c>
      <c r="F67" s="33">
        <f t="shared" si="2"/>
        <v>0</v>
      </c>
    </row>
    <row r="68" spans="1:6" ht="51">
      <c r="A68" s="30" t="s">
        <v>167</v>
      </c>
      <c r="B68" s="41" t="s">
        <v>114</v>
      </c>
      <c r="C68" s="29" t="s">
        <v>144</v>
      </c>
      <c r="D68" s="42">
        <v>200</v>
      </c>
      <c r="E68" s="42">
        <v>200</v>
      </c>
      <c r="F68" s="40" t="s">
        <v>73</v>
      </c>
    </row>
    <row r="69" spans="1:6" ht="12.75">
      <c r="A69" s="30" t="s">
        <v>33</v>
      </c>
      <c r="B69" s="41" t="s">
        <v>114</v>
      </c>
      <c r="C69" s="29" t="s">
        <v>145</v>
      </c>
      <c r="D69" s="42">
        <v>7323600</v>
      </c>
      <c r="E69" s="42">
        <v>7239717.27</v>
      </c>
      <c r="F69" s="42">
        <f>D69-E69</f>
        <v>83882.73000000045</v>
      </c>
    </row>
    <row r="70" spans="1:6" ht="25.5">
      <c r="A70" s="30" t="s">
        <v>2</v>
      </c>
      <c r="B70" s="41" t="s">
        <v>114</v>
      </c>
      <c r="C70" s="29" t="s">
        <v>146</v>
      </c>
      <c r="D70" s="42">
        <f>D71</f>
        <v>7323600</v>
      </c>
      <c r="E70" s="42">
        <v>7239717.27</v>
      </c>
      <c r="F70" s="42">
        <f>D70-E70</f>
        <v>83882.73000000045</v>
      </c>
    </row>
    <row r="71" spans="1:6" ht="38.25">
      <c r="A71" s="31" t="s">
        <v>168</v>
      </c>
      <c r="B71" s="41" t="s">
        <v>114</v>
      </c>
      <c r="C71" s="29" t="s">
        <v>147</v>
      </c>
      <c r="D71" s="42">
        <v>7323600</v>
      </c>
      <c r="E71" s="42">
        <v>7239717.27</v>
      </c>
      <c r="F71" s="42">
        <f>D71-E71</f>
        <v>83882.73000000045</v>
      </c>
    </row>
  </sheetData>
  <sheetProtection/>
  <mergeCells count="5">
    <mergeCell ref="C1:F1"/>
    <mergeCell ref="A11:F11"/>
    <mergeCell ref="A3:E3"/>
    <mergeCell ref="B4:C4"/>
    <mergeCell ref="A7:C7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252"/>
  <sheetViews>
    <sheetView tabSelected="1" zoomScaleSheetLayoutView="100" zoomScalePageLayoutView="0" workbookViewId="0" topLeftCell="A41">
      <selection activeCell="A43" sqref="A43:F58"/>
    </sheetView>
  </sheetViews>
  <sheetFormatPr defaultColWidth="32.75390625" defaultRowHeight="12.75"/>
  <cols>
    <col min="1" max="1" width="49.75390625" style="74" customWidth="1"/>
    <col min="2" max="2" width="8.25390625" style="49" customWidth="1"/>
    <col min="3" max="3" width="32.75390625" style="49" customWidth="1"/>
    <col min="4" max="5" width="21.875" style="49" customWidth="1"/>
    <col min="6" max="6" width="22.875" style="49" customWidth="1"/>
    <col min="7" max="16384" width="32.75390625" style="49" customWidth="1"/>
  </cols>
  <sheetData>
    <row r="1" spans="1:6" ht="21" customHeight="1">
      <c r="A1" s="83" t="s">
        <v>19</v>
      </c>
      <c r="B1" s="84"/>
      <c r="C1" s="84"/>
      <c r="D1" s="84"/>
      <c r="E1" s="84"/>
      <c r="F1" s="84"/>
    </row>
    <row r="2" spans="1:6" ht="60" customHeight="1">
      <c r="A2" s="50" t="s">
        <v>7</v>
      </c>
      <c r="B2" s="50" t="s">
        <v>8</v>
      </c>
      <c r="C2" s="50" t="s">
        <v>20</v>
      </c>
      <c r="D2" s="51" t="s">
        <v>71</v>
      </c>
      <c r="E2" s="50" t="s">
        <v>21</v>
      </c>
      <c r="F2" s="50" t="s">
        <v>26</v>
      </c>
    </row>
    <row r="3" spans="1:6" s="52" customFormat="1" ht="16.5">
      <c r="A3" s="50">
        <v>1</v>
      </c>
      <c r="B3" s="50">
        <v>2</v>
      </c>
      <c r="C3" s="50">
        <v>3</v>
      </c>
      <c r="D3" s="50" t="s">
        <v>11</v>
      </c>
      <c r="E3" s="50" t="s">
        <v>12</v>
      </c>
      <c r="F3" s="50" t="s">
        <v>22</v>
      </c>
    </row>
    <row r="4" spans="1:7" s="57" customFormat="1" ht="16.5">
      <c r="A4" s="53" t="s">
        <v>84</v>
      </c>
      <c r="B4" s="54" t="s">
        <v>85</v>
      </c>
      <c r="C4" s="53"/>
      <c r="D4" s="55">
        <f>D6+D94+D106+D123+D160+D193+D226+D241</f>
        <v>25896600</v>
      </c>
      <c r="E4" s="55">
        <f>E6+E94+E106+E123+E160+E193+E226+E241</f>
        <v>25657649.85</v>
      </c>
      <c r="F4" s="55">
        <f aca="true" t="shared" si="0" ref="F4:F31">D4-E4</f>
        <v>238950.1499999985</v>
      </c>
      <c r="G4" s="56"/>
    </row>
    <row r="5" spans="1:7" s="57" customFormat="1" ht="49.5">
      <c r="A5" s="53" t="s">
        <v>400</v>
      </c>
      <c r="B5" s="54" t="s">
        <v>85</v>
      </c>
      <c r="C5" s="53" t="s">
        <v>245</v>
      </c>
      <c r="D5" s="55">
        <f>D4</f>
        <v>25896600</v>
      </c>
      <c r="E5" s="55">
        <f>E4</f>
        <v>25657649.85</v>
      </c>
      <c r="F5" s="55">
        <f t="shared" si="0"/>
        <v>238950.1499999985</v>
      </c>
      <c r="G5" s="56"/>
    </row>
    <row r="6" spans="1:10" s="57" customFormat="1" ht="16.5">
      <c r="A6" s="53" t="s">
        <v>86</v>
      </c>
      <c r="B6" s="54" t="s">
        <v>85</v>
      </c>
      <c r="C6" s="53" t="s">
        <v>246</v>
      </c>
      <c r="D6" s="58">
        <f>D7+D16+D41+D53+D47</f>
        <v>7104000</v>
      </c>
      <c r="E6" s="55">
        <f>E7+E16+E41+E53</f>
        <v>6969498.8</v>
      </c>
      <c r="F6" s="55">
        <f t="shared" si="0"/>
        <v>134501.2000000002</v>
      </c>
      <c r="G6" s="56"/>
      <c r="J6" s="57" t="s">
        <v>182</v>
      </c>
    </row>
    <row r="7" spans="1:7" s="57" customFormat="1" ht="63.75" customHeight="1">
      <c r="A7" s="53" t="s">
        <v>87</v>
      </c>
      <c r="B7" s="54" t="s">
        <v>85</v>
      </c>
      <c r="C7" s="53" t="s">
        <v>247</v>
      </c>
      <c r="D7" s="58">
        <f aca="true" t="shared" si="1" ref="D7:E11">D8</f>
        <v>937500</v>
      </c>
      <c r="E7" s="55">
        <f t="shared" si="1"/>
        <v>937282.6</v>
      </c>
      <c r="F7" s="55">
        <f t="shared" si="0"/>
        <v>217.40000000002328</v>
      </c>
      <c r="G7" s="56"/>
    </row>
    <row r="8" spans="1:7" s="57" customFormat="1" ht="50.25" customHeight="1">
      <c r="A8" s="53" t="s">
        <v>316</v>
      </c>
      <c r="B8" s="54" t="s">
        <v>85</v>
      </c>
      <c r="C8" s="53" t="s">
        <v>315</v>
      </c>
      <c r="D8" s="58">
        <f>D11</f>
        <v>937500</v>
      </c>
      <c r="E8" s="55">
        <f>E11</f>
        <v>937282.6</v>
      </c>
      <c r="F8" s="55">
        <f>D8-E8</f>
        <v>217.40000000002328</v>
      </c>
      <c r="G8" s="56"/>
    </row>
    <row r="9" spans="1:7" s="57" customFormat="1" ht="152.25" customHeight="1">
      <c r="A9" s="53" t="s">
        <v>549</v>
      </c>
      <c r="B9" s="54">
        <v>200</v>
      </c>
      <c r="C9" s="59" t="s">
        <v>499</v>
      </c>
      <c r="D9" s="58">
        <f>D11</f>
        <v>937500</v>
      </c>
      <c r="E9" s="55">
        <f>E11</f>
        <v>937282.6</v>
      </c>
      <c r="F9" s="55">
        <f>D9-E9</f>
        <v>217.40000000002328</v>
      </c>
      <c r="G9" s="56"/>
    </row>
    <row r="10" spans="1:7" s="57" customFormat="1" ht="47.25" customHeight="1">
      <c r="A10" s="53" t="s">
        <v>550</v>
      </c>
      <c r="B10" s="54" t="s">
        <v>85</v>
      </c>
      <c r="C10" s="59" t="s">
        <v>551</v>
      </c>
      <c r="D10" s="58">
        <f t="shared" si="1"/>
        <v>937500</v>
      </c>
      <c r="E10" s="55">
        <f t="shared" si="1"/>
        <v>937282.6</v>
      </c>
      <c r="F10" s="55">
        <f>D10-E10</f>
        <v>217.40000000002328</v>
      </c>
      <c r="G10" s="56"/>
    </row>
    <row r="11" spans="1:7" s="57" customFormat="1" ht="124.5" customHeight="1">
      <c r="A11" s="53" t="s">
        <v>275</v>
      </c>
      <c r="B11" s="54" t="s">
        <v>85</v>
      </c>
      <c r="C11" s="59" t="s">
        <v>276</v>
      </c>
      <c r="D11" s="58">
        <f t="shared" si="1"/>
        <v>937500</v>
      </c>
      <c r="E11" s="55">
        <f t="shared" si="1"/>
        <v>937282.6</v>
      </c>
      <c r="F11" s="55">
        <f t="shared" si="0"/>
        <v>217.40000000002328</v>
      </c>
      <c r="G11" s="56"/>
    </row>
    <row r="12" spans="1:7" s="57" customFormat="1" ht="66.75" customHeight="1">
      <c r="A12" s="53" t="s">
        <v>274</v>
      </c>
      <c r="B12" s="54" t="s">
        <v>85</v>
      </c>
      <c r="C12" s="59" t="s">
        <v>277</v>
      </c>
      <c r="D12" s="58">
        <f>D13+D14+D15</f>
        <v>937500</v>
      </c>
      <c r="E12" s="55">
        <f>E13+E14+E15</f>
        <v>937282.6</v>
      </c>
      <c r="F12" s="55">
        <f t="shared" si="0"/>
        <v>217.40000000002328</v>
      </c>
      <c r="G12" s="56"/>
    </row>
    <row r="13" spans="1:7" s="57" customFormat="1" ht="58.5" customHeight="1">
      <c r="A13" s="53" t="s">
        <v>204</v>
      </c>
      <c r="B13" s="54" t="s">
        <v>85</v>
      </c>
      <c r="C13" s="59" t="s">
        <v>208</v>
      </c>
      <c r="D13" s="58">
        <v>692000</v>
      </c>
      <c r="E13" s="60">
        <v>691920.26</v>
      </c>
      <c r="F13" s="55">
        <f t="shared" si="0"/>
        <v>79.73999999999069</v>
      </c>
      <c r="G13" s="56"/>
    </row>
    <row r="14" spans="1:7" s="57" customFormat="1" ht="85.5" customHeight="1">
      <c r="A14" s="53" t="s">
        <v>88</v>
      </c>
      <c r="B14" s="54" t="s">
        <v>85</v>
      </c>
      <c r="C14" s="53" t="s">
        <v>209</v>
      </c>
      <c r="D14" s="58">
        <v>37700</v>
      </c>
      <c r="E14" s="60">
        <v>37609.96</v>
      </c>
      <c r="F14" s="55">
        <f t="shared" si="0"/>
        <v>90.04000000000087</v>
      </c>
      <c r="G14" s="56"/>
    </row>
    <row r="15" spans="1:7" s="57" customFormat="1" ht="87.75" customHeight="1">
      <c r="A15" s="53" t="s">
        <v>500</v>
      </c>
      <c r="B15" s="54" t="s">
        <v>85</v>
      </c>
      <c r="C15" s="53" t="s">
        <v>210</v>
      </c>
      <c r="D15" s="58">
        <v>207800</v>
      </c>
      <c r="E15" s="60">
        <v>207752.38</v>
      </c>
      <c r="F15" s="55">
        <f t="shared" si="0"/>
        <v>47.61999999999534</v>
      </c>
      <c r="G15" s="56"/>
    </row>
    <row r="16" spans="1:7" s="57" customFormat="1" ht="124.5" customHeight="1">
      <c r="A16" s="53" t="s">
        <v>89</v>
      </c>
      <c r="B16" s="54" t="s">
        <v>85</v>
      </c>
      <c r="C16" s="61" t="s">
        <v>248</v>
      </c>
      <c r="D16" s="58">
        <f>D17+D37</f>
        <v>5174400</v>
      </c>
      <c r="E16" s="58">
        <f>E17+E37</f>
        <v>5083185.33</v>
      </c>
      <c r="F16" s="55">
        <f t="shared" si="0"/>
        <v>91214.66999999993</v>
      </c>
      <c r="G16" s="56"/>
    </row>
    <row r="17" spans="1:7" s="57" customFormat="1" ht="77.25" customHeight="1">
      <c r="A17" s="53" t="s">
        <v>318</v>
      </c>
      <c r="B17" s="54" t="s">
        <v>85</v>
      </c>
      <c r="C17" s="61" t="s">
        <v>317</v>
      </c>
      <c r="D17" s="58">
        <f>D18+D25+D32</f>
        <v>5174200</v>
      </c>
      <c r="E17" s="58">
        <f>E18+E25+E32</f>
        <v>5082985.33</v>
      </c>
      <c r="F17" s="55">
        <f>D17-E17</f>
        <v>91214.66999999993</v>
      </c>
      <c r="G17" s="56"/>
    </row>
    <row r="18" spans="1:7" s="57" customFormat="1" ht="71.25" customHeight="1">
      <c r="A18" s="61" t="s">
        <v>552</v>
      </c>
      <c r="B18" s="54" t="s">
        <v>85</v>
      </c>
      <c r="C18" s="53" t="s">
        <v>469</v>
      </c>
      <c r="D18" s="58">
        <f>D20</f>
        <v>3286300</v>
      </c>
      <c r="E18" s="55">
        <f>E21</f>
        <v>3274357.9</v>
      </c>
      <c r="F18" s="55">
        <f t="shared" si="0"/>
        <v>11942.100000000093</v>
      </c>
      <c r="G18" s="56"/>
    </row>
    <row r="19" spans="1:7" s="57" customFormat="1" ht="195" customHeight="1">
      <c r="A19" s="61" t="s">
        <v>472</v>
      </c>
      <c r="B19" s="54"/>
      <c r="C19" s="53" t="s">
        <v>441</v>
      </c>
      <c r="D19" s="58">
        <f>D20</f>
        <v>3286300</v>
      </c>
      <c r="E19" s="55">
        <f>E20</f>
        <v>3274357.9</v>
      </c>
      <c r="F19" s="55">
        <f>D19-E19</f>
        <v>11942.100000000093</v>
      </c>
      <c r="G19" s="56"/>
    </row>
    <row r="20" spans="1:7" s="57" customFormat="1" ht="118.5" customHeight="1">
      <c r="A20" s="61" t="s">
        <v>275</v>
      </c>
      <c r="B20" s="54"/>
      <c r="C20" s="53" t="s">
        <v>278</v>
      </c>
      <c r="D20" s="58">
        <f>D21</f>
        <v>3286300</v>
      </c>
      <c r="E20" s="55">
        <f>E21</f>
        <v>3274357.9</v>
      </c>
      <c r="F20" s="55">
        <f>D20-E20</f>
        <v>11942.100000000093</v>
      </c>
      <c r="G20" s="56"/>
    </row>
    <row r="21" spans="1:7" s="57" customFormat="1" ht="124.5" customHeight="1">
      <c r="A21" s="61" t="s">
        <v>274</v>
      </c>
      <c r="B21" s="54" t="s">
        <v>85</v>
      </c>
      <c r="C21" s="53" t="s">
        <v>273</v>
      </c>
      <c r="D21" s="58">
        <f>D22+D23+D24</f>
        <v>3286300</v>
      </c>
      <c r="E21" s="55">
        <f>E22+E23+E24</f>
        <v>3274357.9</v>
      </c>
      <c r="F21" s="55">
        <f t="shared" si="0"/>
        <v>11942.100000000093</v>
      </c>
      <c r="G21" s="56"/>
    </row>
    <row r="22" spans="1:7" s="57" customFormat="1" ht="92.25" customHeight="1">
      <c r="A22" s="53" t="s">
        <v>204</v>
      </c>
      <c r="B22" s="54" t="s">
        <v>85</v>
      </c>
      <c r="C22" s="53" t="s">
        <v>211</v>
      </c>
      <c r="D22" s="58">
        <v>2393400</v>
      </c>
      <c r="E22" s="60">
        <v>2393360.17</v>
      </c>
      <c r="F22" s="55">
        <f t="shared" si="0"/>
        <v>39.830000000074506</v>
      </c>
      <c r="G22" s="56"/>
    </row>
    <row r="23" spans="1:7" s="57" customFormat="1" ht="85.5" customHeight="1">
      <c r="A23" s="53" t="s">
        <v>88</v>
      </c>
      <c r="B23" s="54" t="s">
        <v>85</v>
      </c>
      <c r="C23" s="53" t="s">
        <v>212</v>
      </c>
      <c r="D23" s="58">
        <f>188400-2700</f>
        <v>185700</v>
      </c>
      <c r="E23" s="60">
        <v>179012.07</v>
      </c>
      <c r="F23" s="55">
        <f t="shared" si="0"/>
        <v>6687.929999999993</v>
      </c>
      <c r="G23" s="56"/>
    </row>
    <row r="24" spans="1:7" s="57" customFormat="1" ht="89.25" customHeight="1">
      <c r="A24" s="53" t="s">
        <v>500</v>
      </c>
      <c r="B24" s="54" t="s">
        <v>85</v>
      </c>
      <c r="C24" s="53" t="s">
        <v>213</v>
      </c>
      <c r="D24" s="58">
        <v>707200</v>
      </c>
      <c r="E24" s="60">
        <v>701985.66</v>
      </c>
      <c r="F24" s="55">
        <f t="shared" si="0"/>
        <v>5214.339999999967</v>
      </c>
      <c r="G24" s="56"/>
    </row>
    <row r="25" spans="1:7" s="57" customFormat="1" ht="195" customHeight="1">
      <c r="A25" s="61" t="s">
        <v>553</v>
      </c>
      <c r="B25" s="54" t="s">
        <v>85</v>
      </c>
      <c r="C25" s="53" t="s">
        <v>442</v>
      </c>
      <c r="D25" s="58">
        <f>D29+D26</f>
        <v>1885000</v>
      </c>
      <c r="E25" s="58">
        <f>E29+E26</f>
        <v>1805777.43</v>
      </c>
      <c r="F25" s="55">
        <f>D25-E25</f>
        <v>79222.57000000007</v>
      </c>
      <c r="G25" s="56"/>
    </row>
    <row r="26" spans="1:7" s="57" customFormat="1" ht="118.5" customHeight="1">
      <c r="A26" s="61" t="s">
        <v>275</v>
      </c>
      <c r="B26" s="54">
        <v>200</v>
      </c>
      <c r="C26" s="53" t="s">
        <v>464</v>
      </c>
      <c r="D26" s="58">
        <f>D27</f>
        <v>2700</v>
      </c>
      <c r="E26" s="58">
        <f>E27</f>
        <v>2562</v>
      </c>
      <c r="F26" s="55">
        <f>D26-E26</f>
        <v>138</v>
      </c>
      <c r="G26" s="56"/>
    </row>
    <row r="27" spans="1:7" s="57" customFormat="1" ht="124.5" customHeight="1">
      <c r="A27" s="61" t="s">
        <v>274</v>
      </c>
      <c r="B27" s="54">
        <v>200</v>
      </c>
      <c r="C27" s="53" t="s">
        <v>462</v>
      </c>
      <c r="D27" s="58">
        <f>D28</f>
        <v>2700</v>
      </c>
      <c r="E27" s="58">
        <f>E28</f>
        <v>2562</v>
      </c>
      <c r="F27" s="55">
        <f>D27-E27</f>
        <v>138</v>
      </c>
      <c r="G27" s="56"/>
    </row>
    <row r="28" spans="1:7" s="57" customFormat="1" ht="99" customHeight="1">
      <c r="A28" s="53" t="s">
        <v>88</v>
      </c>
      <c r="B28" s="54"/>
      <c r="C28" s="53" t="s">
        <v>463</v>
      </c>
      <c r="D28" s="58">
        <v>2700</v>
      </c>
      <c r="E28" s="55">
        <v>2562</v>
      </c>
      <c r="F28" s="55">
        <f>D28-E28</f>
        <v>138</v>
      </c>
      <c r="G28" s="56"/>
    </row>
    <row r="29" spans="1:7" s="57" customFormat="1" ht="92.25" customHeight="1">
      <c r="A29" s="53" t="s">
        <v>279</v>
      </c>
      <c r="B29" s="54" t="s">
        <v>85</v>
      </c>
      <c r="C29" s="53" t="s">
        <v>280</v>
      </c>
      <c r="D29" s="58">
        <f>D30</f>
        <v>1882300</v>
      </c>
      <c r="E29" s="55">
        <f>E30</f>
        <v>1803215.43</v>
      </c>
      <c r="F29" s="55">
        <f t="shared" si="0"/>
        <v>79084.57000000007</v>
      </c>
      <c r="G29" s="56"/>
    </row>
    <row r="30" spans="1:7" s="57" customFormat="1" ht="94.5" customHeight="1">
      <c r="A30" s="53" t="s">
        <v>281</v>
      </c>
      <c r="B30" s="54" t="s">
        <v>85</v>
      </c>
      <c r="C30" s="53" t="s">
        <v>282</v>
      </c>
      <c r="D30" s="58">
        <f>D31</f>
        <v>1882300</v>
      </c>
      <c r="E30" s="55">
        <f>E31</f>
        <v>1803215.43</v>
      </c>
      <c r="F30" s="55">
        <f t="shared" si="0"/>
        <v>79084.57000000007</v>
      </c>
      <c r="G30" s="56"/>
    </row>
    <row r="31" spans="1:7" s="57" customFormat="1" ht="101.25" customHeight="1">
      <c r="A31" s="53" t="s">
        <v>90</v>
      </c>
      <c r="B31" s="54" t="s">
        <v>85</v>
      </c>
      <c r="C31" s="53" t="s">
        <v>214</v>
      </c>
      <c r="D31" s="58">
        <v>1882300</v>
      </c>
      <c r="E31" s="60">
        <v>1803215.43</v>
      </c>
      <c r="F31" s="55">
        <f t="shared" si="0"/>
        <v>79084.57000000007</v>
      </c>
      <c r="G31" s="56"/>
    </row>
    <row r="32" spans="1:7" s="57" customFormat="1" ht="63.75" customHeight="1">
      <c r="A32" s="53" t="s">
        <v>283</v>
      </c>
      <c r="B32" s="54" t="s">
        <v>85</v>
      </c>
      <c r="C32" s="53" t="s">
        <v>501</v>
      </c>
      <c r="D32" s="58">
        <v>2900</v>
      </c>
      <c r="E32" s="55">
        <v>2850</v>
      </c>
      <c r="F32" s="55">
        <f>D32-E32</f>
        <v>50</v>
      </c>
      <c r="G32" s="56"/>
    </row>
    <row r="33" spans="1:7" s="57" customFormat="1" ht="54.75" customHeight="1">
      <c r="A33" s="53" t="s">
        <v>287</v>
      </c>
      <c r="B33" s="54" t="s">
        <v>85</v>
      </c>
      <c r="C33" s="53" t="s">
        <v>470</v>
      </c>
      <c r="D33" s="58">
        <f>D32</f>
        <v>2900</v>
      </c>
      <c r="E33" s="55">
        <v>2850</v>
      </c>
      <c r="F33" s="55">
        <f>D33-E33</f>
        <v>50</v>
      </c>
      <c r="G33" s="56"/>
    </row>
    <row r="34" spans="1:7" s="57" customFormat="1" ht="43.5" customHeight="1">
      <c r="A34" s="53" t="s">
        <v>162</v>
      </c>
      <c r="B34" s="54" t="s">
        <v>85</v>
      </c>
      <c r="C34" s="53" t="s">
        <v>458</v>
      </c>
      <c r="D34" s="58">
        <f>D33</f>
        <v>2900</v>
      </c>
      <c r="E34" s="55">
        <v>2850</v>
      </c>
      <c r="F34" s="55">
        <f>D34-E34</f>
        <v>50</v>
      </c>
      <c r="G34" s="56"/>
    </row>
    <row r="35" spans="1:7" s="57" customFormat="1" ht="82.5" customHeight="1">
      <c r="A35" s="53" t="s">
        <v>331</v>
      </c>
      <c r="B35" s="54">
        <v>200</v>
      </c>
      <c r="C35" s="53" t="s">
        <v>503</v>
      </c>
      <c r="D35" s="58">
        <v>200</v>
      </c>
      <c r="E35" s="55">
        <v>200</v>
      </c>
      <c r="F35" s="75">
        <f aca="true" t="shared" si="2" ref="F35:F46">D35-E35</f>
        <v>0</v>
      </c>
      <c r="G35" s="56"/>
    </row>
    <row r="36" spans="1:7" s="57" customFormat="1" ht="69" customHeight="1">
      <c r="A36" s="53" t="s">
        <v>504</v>
      </c>
      <c r="B36" s="54">
        <v>200</v>
      </c>
      <c r="C36" s="53" t="s">
        <v>502</v>
      </c>
      <c r="D36" s="58">
        <v>200</v>
      </c>
      <c r="E36" s="55">
        <v>200</v>
      </c>
      <c r="F36" s="75">
        <f t="shared" si="2"/>
        <v>0</v>
      </c>
      <c r="G36" s="56"/>
    </row>
    <row r="37" spans="1:7" s="57" customFormat="1" ht="223.5" customHeight="1">
      <c r="A37" s="61" t="s">
        <v>471</v>
      </c>
      <c r="B37" s="54">
        <v>200</v>
      </c>
      <c r="C37" s="53" t="s">
        <v>444</v>
      </c>
      <c r="D37" s="58">
        <v>200</v>
      </c>
      <c r="E37" s="55">
        <v>200</v>
      </c>
      <c r="F37" s="75">
        <f t="shared" si="2"/>
        <v>0</v>
      </c>
      <c r="G37" s="56"/>
    </row>
    <row r="38" spans="1:7" s="57" customFormat="1" ht="63.75" customHeight="1">
      <c r="A38" s="61" t="s">
        <v>581</v>
      </c>
      <c r="B38" s="54">
        <v>200</v>
      </c>
      <c r="C38" s="53" t="s">
        <v>443</v>
      </c>
      <c r="D38" s="58">
        <v>200</v>
      </c>
      <c r="E38" s="55">
        <v>200</v>
      </c>
      <c r="F38" s="75">
        <f t="shared" si="2"/>
        <v>0</v>
      </c>
      <c r="G38" s="56"/>
    </row>
    <row r="39" spans="1:7" s="57" customFormat="1" ht="124.5" customHeight="1">
      <c r="A39" s="61" t="s">
        <v>445</v>
      </c>
      <c r="B39" s="54" t="s">
        <v>85</v>
      </c>
      <c r="C39" s="53" t="s">
        <v>446</v>
      </c>
      <c r="D39" s="58">
        <v>200</v>
      </c>
      <c r="E39" s="55">
        <v>200</v>
      </c>
      <c r="F39" s="75">
        <f t="shared" si="2"/>
        <v>0</v>
      </c>
      <c r="G39" s="56"/>
    </row>
    <row r="40" spans="1:7" s="57" customFormat="1" ht="98.25" customHeight="1">
      <c r="A40" s="53" t="s">
        <v>90</v>
      </c>
      <c r="B40" s="54" t="s">
        <v>85</v>
      </c>
      <c r="C40" s="53" t="s">
        <v>215</v>
      </c>
      <c r="D40" s="58">
        <v>200</v>
      </c>
      <c r="E40" s="55">
        <v>200</v>
      </c>
      <c r="F40" s="75">
        <f t="shared" si="2"/>
        <v>0</v>
      </c>
      <c r="G40" s="56"/>
    </row>
    <row r="41" spans="1:7" s="57" customFormat="1" ht="78.75" customHeight="1">
      <c r="A41" s="53" t="s">
        <v>205</v>
      </c>
      <c r="B41" s="54" t="s">
        <v>85</v>
      </c>
      <c r="C41" s="53" t="s">
        <v>249</v>
      </c>
      <c r="D41" s="58">
        <v>399300</v>
      </c>
      <c r="E41" s="55">
        <v>398727.3</v>
      </c>
      <c r="F41" s="55">
        <f t="shared" si="2"/>
        <v>572.7000000000116</v>
      </c>
      <c r="G41" s="56"/>
    </row>
    <row r="42" spans="1:7" s="57" customFormat="1" ht="73.5" customHeight="1">
      <c r="A42" s="53" t="s">
        <v>331</v>
      </c>
      <c r="B42" s="54" t="s">
        <v>85</v>
      </c>
      <c r="C42" s="53" t="s">
        <v>506</v>
      </c>
      <c r="D42" s="58">
        <v>399300</v>
      </c>
      <c r="E42" s="55">
        <v>398727.3</v>
      </c>
      <c r="F42" s="55">
        <f t="shared" si="2"/>
        <v>572.7000000000116</v>
      </c>
      <c r="G42" s="56"/>
    </row>
    <row r="43" spans="1:7" s="57" customFormat="1" ht="53.25" customHeight="1">
      <c r="A43" s="53" t="s">
        <v>504</v>
      </c>
      <c r="B43" s="54" t="s">
        <v>85</v>
      </c>
      <c r="C43" s="53" t="s">
        <v>507</v>
      </c>
      <c r="D43" s="58">
        <v>399300</v>
      </c>
      <c r="E43" s="55">
        <v>398727.3</v>
      </c>
      <c r="F43" s="55">
        <f t="shared" si="2"/>
        <v>572.7000000000116</v>
      </c>
      <c r="G43" s="56"/>
    </row>
    <row r="44" spans="1:7" s="57" customFormat="1" ht="124.5" customHeight="1">
      <c r="A44" s="53" t="s">
        <v>508</v>
      </c>
      <c r="B44" s="54" t="s">
        <v>85</v>
      </c>
      <c r="C44" s="53" t="s">
        <v>505</v>
      </c>
      <c r="D44" s="58">
        <v>399300</v>
      </c>
      <c r="E44" s="55">
        <v>398727.3</v>
      </c>
      <c r="F44" s="55">
        <f t="shared" si="2"/>
        <v>572.7000000000116</v>
      </c>
      <c r="G44" s="56"/>
    </row>
    <row r="45" spans="1:7" s="57" customFormat="1" ht="53.25" customHeight="1">
      <c r="A45" s="53" t="s">
        <v>283</v>
      </c>
      <c r="B45" s="54" t="s">
        <v>85</v>
      </c>
      <c r="C45" s="53" t="s">
        <v>284</v>
      </c>
      <c r="D45" s="58">
        <v>399300</v>
      </c>
      <c r="E45" s="55">
        <f>E46</f>
        <v>398727.3</v>
      </c>
      <c r="F45" s="55">
        <f t="shared" si="2"/>
        <v>572.7000000000116</v>
      </c>
      <c r="G45" s="56"/>
    </row>
    <row r="46" spans="1:7" s="57" customFormat="1" ht="44.25" customHeight="1">
      <c r="A46" s="53" t="s">
        <v>206</v>
      </c>
      <c r="B46" s="54" t="s">
        <v>85</v>
      </c>
      <c r="C46" s="53" t="s">
        <v>216</v>
      </c>
      <c r="D46" s="58">
        <v>399300</v>
      </c>
      <c r="E46" s="60">
        <v>398727.3</v>
      </c>
      <c r="F46" s="55">
        <f t="shared" si="2"/>
        <v>572.7000000000116</v>
      </c>
      <c r="G46" s="56"/>
    </row>
    <row r="47" spans="1:7" s="57" customFormat="1" ht="42.75" customHeight="1">
      <c r="A47" s="53" t="s">
        <v>91</v>
      </c>
      <c r="B47" s="54" t="s">
        <v>85</v>
      </c>
      <c r="C47" s="53" t="s">
        <v>250</v>
      </c>
      <c r="D47" s="58">
        <v>30000</v>
      </c>
      <c r="E47" s="55" t="s">
        <v>73</v>
      </c>
      <c r="F47" s="55">
        <v>30000</v>
      </c>
      <c r="G47" s="56"/>
    </row>
    <row r="48" spans="1:7" s="57" customFormat="1" ht="76.5" customHeight="1">
      <c r="A48" s="53" t="s">
        <v>331</v>
      </c>
      <c r="B48" s="54"/>
      <c r="C48" s="53" t="s">
        <v>511</v>
      </c>
      <c r="D48" s="58">
        <v>30000</v>
      </c>
      <c r="E48" s="55" t="s">
        <v>73</v>
      </c>
      <c r="F48" s="55">
        <v>30000</v>
      </c>
      <c r="G48" s="56"/>
    </row>
    <row r="49" spans="1:7" s="57" customFormat="1" ht="54" customHeight="1">
      <c r="A49" s="53" t="s">
        <v>512</v>
      </c>
      <c r="B49" s="54"/>
      <c r="C49" s="53" t="s">
        <v>510</v>
      </c>
      <c r="D49" s="58">
        <v>30000</v>
      </c>
      <c r="E49" s="55" t="s">
        <v>73</v>
      </c>
      <c r="F49" s="55">
        <v>30000</v>
      </c>
      <c r="G49" s="56"/>
    </row>
    <row r="50" spans="1:7" s="57" customFormat="1" ht="124.5" customHeight="1">
      <c r="A50" s="53" t="s">
        <v>513</v>
      </c>
      <c r="B50" s="54"/>
      <c r="C50" s="53" t="s">
        <v>509</v>
      </c>
      <c r="D50" s="58">
        <v>30000</v>
      </c>
      <c r="E50" s="55" t="s">
        <v>73</v>
      </c>
      <c r="F50" s="55">
        <v>30000</v>
      </c>
      <c r="G50" s="56"/>
    </row>
    <row r="51" spans="1:7" s="57" customFormat="1" ht="54" customHeight="1">
      <c r="A51" s="53" t="s">
        <v>283</v>
      </c>
      <c r="B51" s="54" t="s">
        <v>85</v>
      </c>
      <c r="C51" s="53" t="s">
        <v>285</v>
      </c>
      <c r="D51" s="58">
        <v>30000</v>
      </c>
      <c r="E51" s="55" t="s">
        <v>73</v>
      </c>
      <c r="F51" s="55">
        <v>30000</v>
      </c>
      <c r="G51" s="56"/>
    </row>
    <row r="52" spans="1:7" s="57" customFormat="1" ht="45" customHeight="1">
      <c r="A52" s="53" t="s">
        <v>92</v>
      </c>
      <c r="B52" s="54" t="s">
        <v>85</v>
      </c>
      <c r="C52" s="53" t="s">
        <v>217</v>
      </c>
      <c r="D52" s="58">
        <v>30000</v>
      </c>
      <c r="E52" s="55" t="s">
        <v>73</v>
      </c>
      <c r="F52" s="55">
        <v>30000</v>
      </c>
      <c r="G52" s="56"/>
    </row>
    <row r="53" spans="1:7" s="57" customFormat="1" ht="46.5" customHeight="1">
      <c r="A53" s="61" t="s">
        <v>93</v>
      </c>
      <c r="B53" s="62" t="s">
        <v>85</v>
      </c>
      <c r="C53" s="61" t="s">
        <v>251</v>
      </c>
      <c r="D53" s="63">
        <v>562800</v>
      </c>
      <c r="E53" s="63">
        <f>E72+E74+E86+E90+E79+E62+E63+E69+E56</f>
        <v>550303.5700000001</v>
      </c>
      <c r="F53" s="64">
        <f aca="true" t="shared" si="3" ref="F53:F69">D53-E53</f>
        <v>12496.429999999935</v>
      </c>
      <c r="G53" s="56"/>
    </row>
    <row r="54" spans="1:7" s="57" customFormat="1" ht="76.5" customHeight="1">
      <c r="A54" s="61" t="s">
        <v>318</v>
      </c>
      <c r="B54" s="62" t="s">
        <v>85</v>
      </c>
      <c r="C54" s="61" t="s">
        <v>322</v>
      </c>
      <c r="D54" s="63">
        <v>57800</v>
      </c>
      <c r="E54" s="64">
        <v>56050</v>
      </c>
      <c r="F54" s="64">
        <f t="shared" si="3"/>
        <v>1750</v>
      </c>
      <c r="G54" s="56"/>
    </row>
    <row r="55" spans="1:7" s="57" customFormat="1" ht="75" customHeight="1">
      <c r="A55" s="61" t="s">
        <v>321</v>
      </c>
      <c r="B55" s="62" t="s">
        <v>85</v>
      </c>
      <c r="C55" s="61" t="s">
        <v>320</v>
      </c>
      <c r="D55" s="63">
        <v>57800</v>
      </c>
      <c r="E55" s="64">
        <v>56050</v>
      </c>
      <c r="F55" s="64">
        <f>D55-E55</f>
        <v>1750</v>
      </c>
      <c r="G55" s="56"/>
    </row>
    <row r="56" spans="1:7" s="57" customFormat="1" ht="256.5" customHeight="1">
      <c r="A56" s="61" t="s">
        <v>515</v>
      </c>
      <c r="B56" s="62">
        <v>200</v>
      </c>
      <c r="C56" s="61" t="s">
        <v>514</v>
      </c>
      <c r="D56" s="58">
        <v>48800</v>
      </c>
      <c r="E56" s="55">
        <v>48800</v>
      </c>
      <c r="F56" s="76">
        <f>D56-E56</f>
        <v>0</v>
      </c>
      <c r="G56" s="56"/>
    </row>
    <row r="57" spans="1:7" s="57" customFormat="1" ht="53.25" customHeight="1">
      <c r="A57" s="53" t="s">
        <v>286</v>
      </c>
      <c r="B57" s="54">
        <v>200</v>
      </c>
      <c r="C57" s="53" t="s">
        <v>516</v>
      </c>
      <c r="D57" s="58">
        <v>48800</v>
      </c>
      <c r="E57" s="60">
        <v>48800</v>
      </c>
      <c r="F57" s="76">
        <f>D57-E57</f>
        <v>0</v>
      </c>
      <c r="G57" s="56"/>
    </row>
    <row r="58" spans="1:7" s="57" customFormat="1" ht="46.5" customHeight="1">
      <c r="A58" s="61" t="s">
        <v>33</v>
      </c>
      <c r="B58" s="54" t="s">
        <v>85</v>
      </c>
      <c r="C58" s="53" t="s">
        <v>218</v>
      </c>
      <c r="D58" s="58">
        <v>48800</v>
      </c>
      <c r="E58" s="60">
        <v>48800</v>
      </c>
      <c r="F58" s="76">
        <f>D58-E58</f>
        <v>0</v>
      </c>
      <c r="G58" s="56"/>
    </row>
    <row r="59" spans="1:7" s="57" customFormat="1" ht="141.75" customHeight="1">
      <c r="A59" s="61" t="s">
        <v>555</v>
      </c>
      <c r="B59" s="54">
        <v>200</v>
      </c>
      <c r="C59" s="53" t="s">
        <v>554</v>
      </c>
      <c r="D59" s="58">
        <f aca="true" t="shared" si="4" ref="D59:F60">D60</f>
        <v>9000</v>
      </c>
      <c r="E59" s="55">
        <f t="shared" si="4"/>
        <v>7250</v>
      </c>
      <c r="F59" s="55">
        <f t="shared" si="4"/>
        <v>1750</v>
      </c>
      <c r="G59" s="56"/>
    </row>
    <row r="60" spans="1:7" s="57" customFormat="1" ht="52.5" customHeight="1">
      <c r="A60" s="53" t="s">
        <v>283</v>
      </c>
      <c r="B60" s="54">
        <v>200</v>
      </c>
      <c r="C60" s="53" t="s">
        <v>519</v>
      </c>
      <c r="D60" s="58">
        <f t="shared" si="4"/>
        <v>9000</v>
      </c>
      <c r="E60" s="55">
        <f t="shared" si="4"/>
        <v>7250</v>
      </c>
      <c r="F60" s="55">
        <f t="shared" si="4"/>
        <v>1750</v>
      </c>
      <c r="G60" s="56"/>
    </row>
    <row r="61" spans="1:7" s="57" customFormat="1" ht="50.25" customHeight="1">
      <c r="A61" s="61" t="s">
        <v>287</v>
      </c>
      <c r="B61" s="54" t="s">
        <v>85</v>
      </c>
      <c r="C61" s="53" t="s">
        <v>447</v>
      </c>
      <c r="D61" s="58">
        <f>D62+D63</f>
        <v>9000</v>
      </c>
      <c r="E61" s="55">
        <f>E62+E63</f>
        <v>7250</v>
      </c>
      <c r="F61" s="55">
        <f>D61-E61</f>
        <v>1750</v>
      </c>
      <c r="G61" s="56"/>
    </row>
    <row r="62" spans="1:7" s="57" customFormat="1" ht="60.75" customHeight="1">
      <c r="A62" s="53" t="s">
        <v>94</v>
      </c>
      <c r="B62" s="54" t="s">
        <v>85</v>
      </c>
      <c r="C62" s="53" t="s">
        <v>219</v>
      </c>
      <c r="D62" s="58">
        <v>5500</v>
      </c>
      <c r="E62" s="60">
        <v>5435</v>
      </c>
      <c r="F62" s="55">
        <f t="shared" si="3"/>
        <v>65</v>
      </c>
      <c r="G62" s="56"/>
    </row>
    <row r="63" spans="1:7" s="57" customFormat="1" ht="54.75" customHeight="1">
      <c r="A63" s="53" t="s">
        <v>162</v>
      </c>
      <c r="B63" s="54" t="s">
        <v>85</v>
      </c>
      <c r="C63" s="53" t="s">
        <v>220</v>
      </c>
      <c r="D63" s="58">
        <v>3500</v>
      </c>
      <c r="E63" s="60">
        <v>1815</v>
      </c>
      <c r="F63" s="55">
        <f t="shared" si="3"/>
        <v>1685</v>
      </c>
      <c r="G63" s="56"/>
    </row>
    <row r="64" spans="1:7" s="57" customFormat="1" ht="78.75" customHeight="1">
      <c r="A64" s="53" t="s">
        <v>324</v>
      </c>
      <c r="B64" s="54">
        <v>200</v>
      </c>
      <c r="C64" s="53" t="s">
        <v>323</v>
      </c>
      <c r="D64" s="58">
        <v>231800</v>
      </c>
      <c r="E64" s="55">
        <f>E65+E74+E79</f>
        <v>222481.78</v>
      </c>
      <c r="F64" s="55">
        <f t="shared" si="3"/>
        <v>9318.220000000001</v>
      </c>
      <c r="G64" s="56"/>
    </row>
    <row r="65" spans="1:7" s="57" customFormat="1" ht="76.5" customHeight="1">
      <c r="A65" s="53" t="s">
        <v>326</v>
      </c>
      <c r="B65" s="54">
        <v>200</v>
      </c>
      <c r="C65" s="53" t="s">
        <v>325</v>
      </c>
      <c r="D65" s="58">
        <v>28200</v>
      </c>
      <c r="E65" s="55">
        <f>E69+E73</f>
        <v>25551.78</v>
      </c>
      <c r="F65" s="55">
        <f t="shared" si="3"/>
        <v>2648.220000000001</v>
      </c>
      <c r="G65" s="56"/>
    </row>
    <row r="66" spans="1:7" s="57" customFormat="1" ht="160.5" customHeight="1">
      <c r="A66" s="53" t="s">
        <v>520</v>
      </c>
      <c r="B66" s="54"/>
      <c r="C66" s="53" t="s">
        <v>518</v>
      </c>
      <c r="D66" s="58">
        <v>10000</v>
      </c>
      <c r="E66" s="60">
        <v>10000</v>
      </c>
      <c r="F66" s="75">
        <f t="shared" si="3"/>
        <v>0</v>
      </c>
      <c r="G66" s="56"/>
    </row>
    <row r="67" spans="1:7" s="57" customFormat="1" ht="54.75" customHeight="1">
      <c r="A67" s="53" t="s">
        <v>283</v>
      </c>
      <c r="B67" s="54"/>
      <c r="C67" s="53" t="s">
        <v>517</v>
      </c>
      <c r="D67" s="58">
        <v>10000</v>
      </c>
      <c r="E67" s="60">
        <v>10000</v>
      </c>
      <c r="F67" s="75">
        <f t="shared" si="3"/>
        <v>0</v>
      </c>
      <c r="G67" s="56"/>
    </row>
    <row r="68" spans="1:7" s="57" customFormat="1" ht="59.25" customHeight="1">
      <c r="A68" s="61" t="s">
        <v>287</v>
      </c>
      <c r="B68" s="54" t="s">
        <v>85</v>
      </c>
      <c r="C68" s="53" t="s">
        <v>468</v>
      </c>
      <c r="D68" s="58">
        <v>10000</v>
      </c>
      <c r="E68" s="60">
        <v>10000</v>
      </c>
      <c r="F68" s="75">
        <f t="shared" si="3"/>
        <v>0</v>
      </c>
      <c r="G68" s="56"/>
    </row>
    <row r="69" spans="1:7" s="57" customFormat="1" ht="63.75" customHeight="1">
      <c r="A69" s="53" t="s">
        <v>161</v>
      </c>
      <c r="B69" s="54" t="s">
        <v>85</v>
      </c>
      <c r="C69" s="53" t="s">
        <v>270</v>
      </c>
      <c r="D69" s="58">
        <v>10000</v>
      </c>
      <c r="E69" s="60">
        <v>10000</v>
      </c>
      <c r="F69" s="75">
        <f t="shared" si="3"/>
        <v>0</v>
      </c>
      <c r="G69" s="56"/>
    </row>
    <row r="70" spans="1:7" s="57" customFormat="1" ht="156" customHeight="1">
      <c r="A70" s="53" t="s">
        <v>523</v>
      </c>
      <c r="B70" s="54" t="s">
        <v>85</v>
      </c>
      <c r="C70" s="53" t="s">
        <v>522</v>
      </c>
      <c r="D70" s="58">
        <v>18200</v>
      </c>
      <c r="E70" s="55">
        <f>E71</f>
        <v>15551.78</v>
      </c>
      <c r="F70" s="55">
        <f>D70-E70</f>
        <v>2648.2199999999993</v>
      </c>
      <c r="G70" s="56"/>
    </row>
    <row r="71" spans="1:7" s="57" customFormat="1" ht="70.5" customHeight="1">
      <c r="A71" s="53" t="s">
        <v>279</v>
      </c>
      <c r="B71" s="54" t="s">
        <v>85</v>
      </c>
      <c r="C71" s="53" t="s">
        <v>521</v>
      </c>
      <c r="D71" s="58">
        <v>18200</v>
      </c>
      <c r="E71" s="55">
        <f>E72</f>
        <v>15551.78</v>
      </c>
      <c r="F71" s="55">
        <f>D71-E71</f>
        <v>2648.2199999999993</v>
      </c>
      <c r="G71" s="56"/>
    </row>
    <row r="72" spans="1:7" s="57" customFormat="1" ht="72" customHeight="1">
      <c r="A72" s="53" t="s">
        <v>281</v>
      </c>
      <c r="B72" s="54" t="s">
        <v>85</v>
      </c>
      <c r="C72" s="53" t="s">
        <v>329</v>
      </c>
      <c r="D72" s="58">
        <v>18200</v>
      </c>
      <c r="E72" s="55">
        <f>E73</f>
        <v>15551.78</v>
      </c>
      <c r="F72" s="55">
        <f aca="true" t="shared" si="5" ref="F72:F122">D72-E72</f>
        <v>2648.2199999999993</v>
      </c>
      <c r="G72" s="56"/>
    </row>
    <row r="73" spans="1:7" s="57" customFormat="1" ht="78.75" customHeight="1">
      <c r="A73" s="53" t="s">
        <v>90</v>
      </c>
      <c r="B73" s="54" t="s">
        <v>85</v>
      </c>
      <c r="C73" s="53" t="s">
        <v>221</v>
      </c>
      <c r="D73" s="58">
        <v>18200</v>
      </c>
      <c r="E73" s="60">
        <v>15551.78</v>
      </c>
      <c r="F73" s="55">
        <f t="shared" si="5"/>
        <v>2648.2199999999993</v>
      </c>
      <c r="G73" s="56"/>
    </row>
    <row r="74" spans="1:7" s="57" customFormat="1" ht="90.75" customHeight="1">
      <c r="A74" s="53" t="s">
        <v>328</v>
      </c>
      <c r="B74" s="54" t="s">
        <v>85</v>
      </c>
      <c r="C74" s="53" t="s">
        <v>327</v>
      </c>
      <c r="D74" s="58">
        <v>72600</v>
      </c>
      <c r="E74" s="55">
        <f>E78</f>
        <v>72180</v>
      </c>
      <c r="F74" s="55">
        <f t="shared" si="5"/>
        <v>420</v>
      </c>
      <c r="G74" s="56"/>
    </row>
    <row r="75" spans="1:7" s="57" customFormat="1" ht="198.75" customHeight="1">
      <c r="A75" s="53" t="s">
        <v>526</v>
      </c>
      <c r="B75" s="54">
        <v>200</v>
      </c>
      <c r="C75" s="53" t="s">
        <v>525</v>
      </c>
      <c r="D75" s="58">
        <v>72600</v>
      </c>
      <c r="E75" s="60">
        <v>72180</v>
      </c>
      <c r="F75" s="55">
        <f t="shared" si="5"/>
        <v>420</v>
      </c>
      <c r="G75" s="56"/>
    </row>
    <row r="76" spans="1:7" s="57" customFormat="1" ht="72" customHeight="1">
      <c r="A76" s="53" t="s">
        <v>279</v>
      </c>
      <c r="B76" s="54" t="s">
        <v>85</v>
      </c>
      <c r="C76" s="53" t="s">
        <v>524</v>
      </c>
      <c r="D76" s="58">
        <v>72600</v>
      </c>
      <c r="E76" s="60">
        <v>72180</v>
      </c>
      <c r="F76" s="55">
        <f t="shared" si="5"/>
        <v>420</v>
      </c>
      <c r="G76" s="56"/>
    </row>
    <row r="77" spans="1:7" s="57" customFormat="1" ht="79.5" customHeight="1">
      <c r="A77" s="53" t="s">
        <v>445</v>
      </c>
      <c r="B77" s="54" t="s">
        <v>85</v>
      </c>
      <c r="C77" s="53" t="s">
        <v>473</v>
      </c>
      <c r="D77" s="58">
        <v>72600</v>
      </c>
      <c r="E77" s="60">
        <v>72180</v>
      </c>
      <c r="F77" s="55">
        <f>D77-E77</f>
        <v>420</v>
      </c>
      <c r="G77" s="56"/>
    </row>
    <row r="78" spans="1:7" s="57" customFormat="1" ht="71.25" customHeight="1">
      <c r="A78" s="53" t="s">
        <v>90</v>
      </c>
      <c r="B78" s="54" t="s">
        <v>85</v>
      </c>
      <c r="C78" s="53" t="s">
        <v>222</v>
      </c>
      <c r="D78" s="58">
        <v>72600</v>
      </c>
      <c r="E78" s="60">
        <v>72180</v>
      </c>
      <c r="F78" s="55">
        <f t="shared" si="5"/>
        <v>420</v>
      </c>
      <c r="G78" s="56"/>
    </row>
    <row r="79" spans="1:7" s="57" customFormat="1" ht="102.75" customHeight="1">
      <c r="A79" s="53" t="s">
        <v>319</v>
      </c>
      <c r="B79" s="54">
        <v>200</v>
      </c>
      <c r="C79" s="53" t="s">
        <v>397</v>
      </c>
      <c r="D79" s="58">
        <v>131000</v>
      </c>
      <c r="E79" s="55">
        <v>124750</v>
      </c>
      <c r="F79" s="55">
        <f t="shared" si="5"/>
        <v>6250</v>
      </c>
      <c r="G79" s="56"/>
    </row>
    <row r="80" spans="1:7" s="57" customFormat="1" ht="168.75" customHeight="1">
      <c r="A80" s="53" t="s">
        <v>398</v>
      </c>
      <c r="B80" s="54">
        <v>200</v>
      </c>
      <c r="C80" s="53" t="s">
        <v>556</v>
      </c>
      <c r="D80" s="58">
        <v>131000</v>
      </c>
      <c r="E80" s="55">
        <v>124750</v>
      </c>
      <c r="F80" s="55">
        <f t="shared" si="5"/>
        <v>6250</v>
      </c>
      <c r="G80" s="56"/>
    </row>
    <row r="81" spans="1:7" s="57" customFormat="1" ht="124.5" customHeight="1">
      <c r="A81" s="61" t="s">
        <v>275</v>
      </c>
      <c r="B81" s="54">
        <v>200</v>
      </c>
      <c r="C81" s="53" t="s">
        <v>557</v>
      </c>
      <c r="D81" s="58">
        <v>131000</v>
      </c>
      <c r="E81" s="55">
        <v>124750</v>
      </c>
      <c r="F81" s="55">
        <f>D81-E81</f>
        <v>6250</v>
      </c>
      <c r="G81" s="56"/>
    </row>
    <row r="82" spans="1:7" s="57" customFormat="1" ht="69.75" customHeight="1">
      <c r="A82" s="53" t="s">
        <v>274</v>
      </c>
      <c r="B82" s="54">
        <v>200</v>
      </c>
      <c r="C82" s="53" t="s">
        <v>558</v>
      </c>
      <c r="D82" s="58">
        <v>131000</v>
      </c>
      <c r="E82" s="55">
        <v>124750</v>
      </c>
      <c r="F82" s="55">
        <f t="shared" si="5"/>
        <v>6250</v>
      </c>
      <c r="G82" s="56"/>
    </row>
    <row r="83" spans="1:7" s="57" customFormat="1" ht="78" customHeight="1">
      <c r="A83" s="53" t="s">
        <v>88</v>
      </c>
      <c r="B83" s="54">
        <v>200</v>
      </c>
      <c r="C83" s="53" t="s">
        <v>559</v>
      </c>
      <c r="D83" s="58">
        <v>131000</v>
      </c>
      <c r="E83" s="60">
        <v>124750</v>
      </c>
      <c r="F83" s="55">
        <f t="shared" si="5"/>
        <v>6250</v>
      </c>
      <c r="G83" s="56"/>
    </row>
    <row r="84" spans="1:7" s="57" customFormat="1" ht="68.25" customHeight="1">
      <c r="A84" s="53" t="s">
        <v>331</v>
      </c>
      <c r="B84" s="54">
        <v>200</v>
      </c>
      <c r="C84" s="53" t="s">
        <v>330</v>
      </c>
      <c r="D84" s="58">
        <f>D85</f>
        <v>273200</v>
      </c>
      <c r="E84" s="55">
        <f>E85</f>
        <v>271771.79</v>
      </c>
      <c r="F84" s="55">
        <f t="shared" si="5"/>
        <v>1428.210000000021</v>
      </c>
      <c r="G84" s="56"/>
    </row>
    <row r="85" spans="1:7" s="57" customFormat="1" ht="51.75" customHeight="1">
      <c r="A85" s="53" t="s">
        <v>333</v>
      </c>
      <c r="B85" s="54">
        <v>200</v>
      </c>
      <c r="C85" s="53" t="s">
        <v>332</v>
      </c>
      <c r="D85" s="58">
        <f>D86+D90</f>
        <v>273200</v>
      </c>
      <c r="E85" s="55">
        <f>E86+E90</f>
        <v>271771.79</v>
      </c>
      <c r="F85" s="55">
        <f t="shared" si="5"/>
        <v>1428.210000000021</v>
      </c>
      <c r="G85" s="56"/>
    </row>
    <row r="86" spans="1:7" s="57" customFormat="1" ht="124.5" customHeight="1">
      <c r="A86" s="53" t="s">
        <v>335</v>
      </c>
      <c r="B86" s="54">
        <v>200</v>
      </c>
      <c r="C86" s="53" t="s">
        <v>334</v>
      </c>
      <c r="D86" s="58">
        <v>118200</v>
      </c>
      <c r="E86" s="55">
        <f>E88</f>
        <v>116771.79</v>
      </c>
      <c r="F86" s="55">
        <f t="shared" si="5"/>
        <v>1428.2100000000064</v>
      </c>
      <c r="G86" s="56"/>
    </row>
    <row r="87" spans="1:7" s="57" customFormat="1" ht="72" customHeight="1">
      <c r="A87" s="53" t="s">
        <v>279</v>
      </c>
      <c r="B87" s="54">
        <v>200</v>
      </c>
      <c r="C87" s="53" t="s">
        <v>527</v>
      </c>
      <c r="D87" s="58">
        <f>D88</f>
        <v>118200</v>
      </c>
      <c r="E87" s="55">
        <f>E88</f>
        <v>116771.79</v>
      </c>
      <c r="F87" s="55">
        <f>D87-E87</f>
        <v>1428.2100000000064</v>
      </c>
      <c r="G87" s="56"/>
    </row>
    <row r="88" spans="1:7" s="57" customFormat="1" ht="71.25" customHeight="1">
      <c r="A88" s="53" t="s">
        <v>281</v>
      </c>
      <c r="B88" s="54">
        <v>200</v>
      </c>
      <c r="C88" s="53" t="s">
        <v>336</v>
      </c>
      <c r="D88" s="58">
        <f>D89</f>
        <v>118200</v>
      </c>
      <c r="E88" s="55">
        <f>E89</f>
        <v>116771.79</v>
      </c>
      <c r="F88" s="55">
        <f t="shared" si="5"/>
        <v>1428.2100000000064</v>
      </c>
      <c r="G88" s="56"/>
    </row>
    <row r="89" spans="1:7" s="57" customFormat="1" ht="90" customHeight="1">
      <c r="A89" s="53" t="s">
        <v>90</v>
      </c>
      <c r="B89" s="54">
        <v>200</v>
      </c>
      <c r="C89" s="53" t="s">
        <v>337</v>
      </c>
      <c r="D89" s="58">
        <v>118200</v>
      </c>
      <c r="E89" s="60">
        <v>116771.79</v>
      </c>
      <c r="F89" s="55">
        <f t="shared" si="5"/>
        <v>1428.2100000000064</v>
      </c>
      <c r="G89" s="56"/>
    </row>
    <row r="90" spans="1:7" s="57" customFormat="1" ht="124.5" customHeight="1">
      <c r="A90" s="53" t="s">
        <v>339</v>
      </c>
      <c r="B90" s="54">
        <v>200</v>
      </c>
      <c r="C90" s="53" t="s">
        <v>338</v>
      </c>
      <c r="D90" s="58">
        <f>D93</f>
        <v>155000</v>
      </c>
      <c r="E90" s="55">
        <f>E93</f>
        <v>155000</v>
      </c>
      <c r="F90" s="55">
        <f t="shared" si="5"/>
        <v>0</v>
      </c>
      <c r="G90" s="56"/>
    </row>
    <row r="91" spans="1:7" s="57" customFormat="1" ht="53.25" customHeight="1">
      <c r="A91" s="53" t="s">
        <v>283</v>
      </c>
      <c r="B91" s="54">
        <v>200</v>
      </c>
      <c r="C91" s="53" t="s">
        <v>528</v>
      </c>
      <c r="D91" s="58">
        <f>D92</f>
        <v>155000</v>
      </c>
      <c r="E91" s="55">
        <f>E92</f>
        <v>155000</v>
      </c>
      <c r="F91" s="55">
        <f t="shared" si="5"/>
        <v>0</v>
      </c>
      <c r="G91" s="56"/>
    </row>
    <row r="92" spans="1:7" s="57" customFormat="1" ht="50.25" customHeight="1">
      <c r="A92" s="53" t="s">
        <v>287</v>
      </c>
      <c r="B92" s="54">
        <v>200</v>
      </c>
      <c r="C92" s="53" t="s">
        <v>340</v>
      </c>
      <c r="D92" s="58">
        <f>D93</f>
        <v>155000</v>
      </c>
      <c r="E92" s="55">
        <f>E93</f>
        <v>155000</v>
      </c>
      <c r="F92" s="55">
        <f t="shared" si="5"/>
        <v>0</v>
      </c>
      <c r="G92" s="56"/>
    </row>
    <row r="93" spans="1:7" s="57" customFormat="1" ht="50.25" customHeight="1">
      <c r="A93" s="53" t="s">
        <v>161</v>
      </c>
      <c r="B93" s="54">
        <v>200</v>
      </c>
      <c r="C93" s="53" t="s">
        <v>341</v>
      </c>
      <c r="D93" s="58">
        <v>155000</v>
      </c>
      <c r="E93" s="60">
        <v>155000</v>
      </c>
      <c r="F93" s="55">
        <f t="shared" si="5"/>
        <v>0</v>
      </c>
      <c r="G93" s="56"/>
    </row>
    <row r="94" spans="1:7" s="57" customFormat="1" ht="45" customHeight="1">
      <c r="A94" s="53" t="s">
        <v>95</v>
      </c>
      <c r="B94" s="54" t="s">
        <v>85</v>
      </c>
      <c r="C94" s="53" t="s">
        <v>252</v>
      </c>
      <c r="D94" s="58">
        <f aca="true" t="shared" si="6" ref="D94:E97">D95</f>
        <v>174800</v>
      </c>
      <c r="E94" s="55">
        <f t="shared" si="6"/>
        <v>174800</v>
      </c>
      <c r="F94" s="55">
        <f t="shared" si="5"/>
        <v>0</v>
      </c>
      <c r="G94" s="56"/>
    </row>
    <row r="95" spans="1:7" s="57" customFormat="1" ht="48.75" customHeight="1">
      <c r="A95" s="53" t="s">
        <v>96</v>
      </c>
      <c r="B95" s="54" t="s">
        <v>85</v>
      </c>
      <c r="C95" s="53" t="s">
        <v>253</v>
      </c>
      <c r="D95" s="58">
        <f t="shared" si="6"/>
        <v>174800</v>
      </c>
      <c r="E95" s="55">
        <f t="shared" si="6"/>
        <v>174800</v>
      </c>
      <c r="F95" s="55">
        <f t="shared" si="5"/>
        <v>0</v>
      </c>
      <c r="G95" s="56"/>
    </row>
    <row r="96" spans="1:7" s="57" customFormat="1" ht="75" customHeight="1">
      <c r="A96" s="53" t="s">
        <v>331</v>
      </c>
      <c r="B96" s="54" t="s">
        <v>85</v>
      </c>
      <c r="C96" s="53" t="s">
        <v>530</v>
      </c>
      <c r="D96" s="58">
        <f t="shared" si="6"/>
        <v>174800</v>
      </c>
      <c r="E96" s="55">
        <f t="shared" si="6"/>
        <v>174800</v>
      </c>
      <c r="F96" s="55">
        <f t="shared" si="5"/>
        <v>0</v>
      </c>
      <c r="G96" s="56"/>
    </row>
    <row r="97" spans="1:7" s="57" customFormat="1" ht="54.75" customHeight="1">
      <c r="A97" s="53" t="s">
        <v>504</v>
      </c>
      <c r="B97" s="54" t="s">
        <v>85</v>
      </c>
      <c r="C97" s="53" t="s">
        <v>529</v>
      </c>
      <c r="D97" s="58">
        <f t="shared" si="6"/>
        <v>174800</v>
      </c>
      <c r="E97" s="55">
        <f t="shared" si="6"/>
        <v>174800</v>
      </c>
      <c r="F97" s="55">
        <f t="shared" si="5"/>
        <v>0</v>
      </c>
      <c r="G97" s="56"/>
    </row>
    <row r="98" spans="1:7" s="57" customFormat="1" ht="124.5" customHeight="1">
      <c r="A98" s="53" t="s">
        <v>532</v>
      </c>
      <c r="B98" s="54" t="s">
        <v>85</v>
      </c>
      <c r="C98" s="53" t="s">
        <v>531</v>
      </c>
      <c r="D98" s="58">
        <f>D99+D103</f>
        <v>174800</v>
      </c>
      <c r="E98" s="55">
        <f>E99+E103</f>
        <v>174800</v>
      </c>
      <c r="F98" s="55">
        <f t="shared" si="5"/>
        <v>0</v>
      </c>
      <c r="G98" s="56"/>
    </row>
    <row r="99" spans="1:7" s="57" customFormat="1" ht="124.5" customHeight="1">
      <c r="A99" s="61" t="s">
        <v>275</v>
      </c>
      <c r="B99" s="54" t="s">
        <v>85</v>
      </c>
      <c r="C99" s="53" t="s">
        <v>289</v>
      </c>
      <c r="D99" s="58">
        <f>D100</f>
        <v>171800</v>
      </c>
      <c r="E99" s="55">
        <f>E100</f>
        <v>171800</v>
      </c>
      <c r="F99" s="55">
        <f t="shared" si="5"/>
        <v>0</v>
      </c>
      <c r="G99" s="56"/>
    </row>
    <row r="100" spans="1:7" s="57" customFormat="1" ht="47.25" customHeight="1">
      <c r="A100" s="53" t="s">
        <v>274</v>
      </c>
      <c r="B100" s="54" t="s">
        <v>85</v>
      </c>
      <c r="C100" s="53" t="s">
        <v>288</v>
      </c>
      <c r="D100" s="58">
        <f>D101+D102</f>
        <v>171800</v>
      </c>
      <c r="E100" s="55">
        <f>E101+E102</f>
        <v>171800</v>
      </c>
      <c r="F100" s="55">
        <f t="shared" si="5"/>
        <v>0</v>
      </c>
      <c r="G100" s="56"/>
    </row>
    <row r="101" spans="1:7" s="57" customFormat="1" ht="54.75" customHeight="1">
      <c r="A101" s="53" t="s">
        <v>204</v>
      </c>
      <c r="B101" s="54" t="s">
        <v>85</v>
      </c>
      <c r="C101" s="53" t="s">
        <v>223</v>
      </c>
      <c r="D101" s="58">
        <v>131950.84</v>
      </c>
      <c r="E101" s="60">
        <v>131950.84</v>
      </c>
      <c r="F101" s="55">
        <f t="shared" si="5"/>
        <v>0</v>
      </c>
      <c r="G101" s="56"/>
    </row>
    <row r="102" spans="1:7" s="57" customFormat="1" ht="97.5" customHeight="1">
      <c r="A102" s="53" t="s">
        <v>500</v>
      </c>
      <c r="B102" s="54" t="s">
        <v>85</v>
      </c>
      <c r="C102" s="53" t="s">
        <v>224</v>
      </c>
      <c r="D102" s="58">
        <v>39849.16</v>
      </c>
      <c r="E102" s="60">
        <v>39849.16</v>
      </c>
      <c r="F102" s="55">
        <f t="shared" si="5"/>
        <v>0</v>
      </c>
      <c r="G102" s="56"/>
    </row>
    <row r="103" spans="1:7" s="57" customFormat="1" ht="74.25" customHeight="1">
      <c r="A103" s="53" t="s">
        <v>279</v>
      </c>
      <c r="B103" s="54" t="s">
        <v>85</v>
      </c>
      <c r="C103" s="53" t="s">
        <v>459</v>
      </c>
      <c r="D103" s="58">
        <v>3000</v>
      </c>
      <c r="E103" s="55">
        <v>3000</v>
      </c>
      <c r="F103" s="55">
        <f t="shared" si="5"/>
        <v>0</v>
      </c>
      <c r="G103" s="56"/>
    </row>
    <row r="104" spans="1:7" s="57" customFormat="1" ht="70.5" customHeight="1">
      <c r="A104" s="53" t="s">
        <v>281</v>
      </c>
      <c r="B104" s="54" t="s">
        <v>85</v>
      </c>
      <c r="C104" s="53" t="s">
        <v>460</v>
      </c>
      <c r="D104" s="58">
        <v>3000</v>
      </c>
      <c r="E104" s="55">
        <v>3000</v>
      </c>
      <c r="F104" s="55">
        <f t="shared" si="5"/>
        <v>0</v>
      </c>
      <c r="G104" s="56"/>
    </row>
    <row r="105" spans="1:7" s="57" customFormat="1" ht="71.25" customHeight="1">
      <c r="A105" s="53" t="s">
        <v>90</v>
      </c>
      <c r="B105" s="54" t="s">
        <v>85</v>
      </c>
      <c r="C105" s="53" t="s">
        <v>461</v>
      </c>
      <c r="D105" s="58">
        <v>3000</v>
      </c>
      <c r="E105" s="55">
        <v>3000</v>
      </c>
      <c r="F105" s="55">
        <f t="shared" si="5"/>
        <v>0</v>
      </c>
      <c r="G105" s="56"/>
    </row>
    <row r="106" spans="1:7" s="57" customFormat="1" ht="57.75" customHeight="1">
      <c r="A106" s="53" t="s">
        <v>97</v>
      </c>
      <c r="B106" s="54" t="s">
        <v>85</v>
      </c>
      <c r="C106" s="53" t="s">
        <v>254</v>
      </c>
      <c r="D106" s="58">
        <f>D107</f>
        <v>142300</v>
      </c>
      <c r="E106" s="55">
        <f>E107</f>
        <v>142300</v>
      </c>
      <c r="F106" s="55">
        <f t="shared" si="5"/>
        <v>0</v>
      </c>
      <c r="G106" s="56"/>
    </row>
    <row r="107" spans="1:7" s="57" customFormat="1" ht="83.25" customHeight="1">
      <c r="A107" s="53" t="s">
        <v>98</v>
      </c>
      <c r="B107" s="54" t="s">
        <v>85</v>
      </c>
      <c r="C107" s="53" t="s">
        <v>255</v>
      </c>
      <c r="D107" s="58">
        <f>D108</f>
        <v>142300</v>
      </c>
      <c r="E107" s="55">
        <f>E108</f>
        <v>142300</v>
      </c>
      <c r="F107" s="55">
        <f t="shared" si="5"/>
        <v>0</v>
      </c>
      <c r="G107" s="56"/>
    </row>
    <row r="108" spans="1:7" s="57" customFormat="1" ht="105" customHeight="1">
      <c r="A108" s="53" t="s">
        <v>343</v>
      </c>
      <c r="B108" s="54" t="s">
        <v>85</v>
      </c>
      <c r="C108" s="53" t="s">
        <v>342</v>
      </c>
      <c r="D108" s="58">
        <v>142300</v>
      </c>
      <c r="E108" s="55">
        <v>142300</v>
      </c>
      <c r="F108" s="55">
        <f t="shared" si="5"/>
        <v>0</v>
      </c>
      <c r="G108" s="56"/>
    </row>
    <row r="109" spans="1:7" s="57" customFormat="1" ht="27.75" customHeight="1">
      <c r="A109" s="53" t="s">
        <v>560</v>
      </c>
      <c r="B109" s="54" t="s">
        <v>85</v>
      </c>
      <c r="C109" s="53" t="s">
        <v>561</v>
      </c>
      <c r="D109" s="58">
        <v>25000</v>
      </c>
      <c r="E109" s="55">
        <f>E110</f>
        <v>25000</v>
      </c>
      <c r="F109" s="55">
        <f t="shared" si="5"/>
        <v>0</v>
      </c>
      <c r="G109" s="56"/>
    </row>
    <row r="110" spans="1:7" s="57" customFormat="1" ht="161.25" customHeight="1">
      <c r="A110" s="53" t="s">
        <v>533</v>
      </c>
      <c r="B110" s="54" t="s">
        <v>85</v>
      </c>
      <c r="C110" s="53" t="s">
        <v>485</v>
      </c>
      <c r="D110" s="58">
        <v>25000</v>
      </c>
      <c r="E110" s="55">
        <f>E111</f>
        <v>25000</v>
      </c>
      <c r="F110" s="55">
        <f t="shared" si="5"/>
        <v>0</v>
      </c>
      <c r="G110" s="56"/>
    </row>
    <row r="111" spans="1:7" s="57" customFormat="1" ht="72.75" customHeight="1">
      <c r="A111" s="53" t="s">
        <v>279</v>
      </c>
      <c r="B111" s="54" t="s">
        <v>85</v>
      </c>
      <c r="C111" s="53" t="s">
        <v>290</v>
      </c>
      <c r="D111" s="58">
        <v>25000</v>
      </c>
      <c r="E111" s="55">
        <f>E112</f>
        <v>25000</v>
      </c>
      <c r="F111" s="55">
        <f t="shared" si="5"/>
        <v>0</v>
      </c>
      <c r="G111" s="56"/>
    </row>
    <row r="112" spans="1:7" s="57" customFormat="1" ht="75" customHeight="1">
      <c r="A112" s="53" t="s">
        <v>281</v>
      </c>
      <c r="B112" s="54" t="s">
        <v>85</v>
      </c>
      <c r="C112" s="53" t="s">
        <v>291</v>
      </c>
      <c r="D112" s="58">
        <v>25000</v>
      </c>
      <c r="E112" s="55">
        <f>E113</f>
        <v>25000</v>
      </c>
      <c r="F112" s="55">
        <f t="shared" si="5"/>
        <v>0</v>
      </c>
      <c r="G112" s="56"/>
    </row>
    <row r="113" spans="1:7" s="57" customFormat="1" ht="78" customHeight="1">
      <c r="A113" s="53" t="s">
        <v>90</v>
      </c>
      <c r="B113" s="54" t="s">
        <v>85</v>
      </c>
      <c r="C113" s="53" t="s">
        <v>225</v>
      </c>
      <c r="D113" s="58">
        <v>25000</v>
      </c>
      <c r="E113" s="60">
        <v>25000</v>
      </c>
      <c r="F113" s="55">
        <f t="shared" si="5"/>
        <v>0</v>
      </c>
      <c r="G113" s="56"/>
    </row>
    <row r="114" spans="1:7" s="57" customFormat="1" ht="44.25" customHeight="1">
      <c r="A114" s="53" t="s">
        <v>562</v>
      </c>
      <c r="B114" s="54">
        <v>200</v>
      </c>
      <c r="C114" s="53" t="s">
        <v>563</v>
      </c>
      <c r="D114" s="58">
        <v>104600</v>
      </c>
      <c r="E114" s="55">
        <v>104600</v>
      </c>
      <c r="F114" s="55">
        <f t="shared" si="5"/>
        <v>0</v>
      </c>
      <c r="G114" s="56"/>
    </row>
    <row r="115" spans="1:7" s="57" customFormat="1" ht="302.25" customHeight="1">
      <c r="A115" s="53" t="s">
        <v>415</v>
      </c>
      <c r="B115" s="54">
        <v>200</v>
      </c>
      <c r="C115" s="53" t="s">
        <v>416</v>
      </c>
      <c r="D115" s="58">
        <v>104600</v>
      </c>
      <c r="E115" s="55">
        <v>104600</v>
      </c>
      <c r="F115" s="55">
        <f t="shared" si="5"/>
        <v>0</v>
      </c>
      <c r="G115" s="56"/>
    </row>
    <row r="116" spans="1:7" s="57" customFormat="1" ht="124.5" customHeight="1">
      <c r="A116" s="53" t="s">
        <v>286</v>
      </c>
      <c r="B116" s="54" t="s">
        <v>85</v>
      </c>
      <c r="C116" s="53" t="s">
        <v>292</v>
      </c>
      <c r="D116" s="58">
        <v>104600</v>
      </c>
      <c r="E116" s="55">
        <f>E117</f>
        <v>104600</v>
      </c>
      <c r="F116" s="55">
        <f t="shared" si="5"/>
        <v>0</v>
      </c>
      <c r="G116" s="56"/>
    </row>
    <row r="117" spans="1:7" s="57" customFormat="1" ht="124.5" customHeight="1">
      <c r="A117" s="53" t="s">
        <v>33</v>
      </c>
      <c r="B117" s="54" t="s">
        <v>85</v>
      </c>
      <c r="C117" s="53" t="s">
        <v>226</v>
      </c>
      <c r="D117" s="58">
        <v>104600</v>
      </c>
      <c r="E117" s="60">
        <v>104600</v>
      </c>
      <c r="F117" s="55">
        <f t="shared" si="5"/>
        <v>0</v>
      </c>
      <c r="G117" s="56"/>
    </row>
    <row r="118" spans="1:7" s="57" customFormat="1" ht="39.75" customHeight="1">
      <c r="A118" s="53" t="s">
        <v>347</v>
      </c>
      <c r="B118" s="54" t="s">
        <v>85</v>
      </c>
      <c r="C118" s="53" t="s">
        <v>344</v>
      </c>
      <c r="D118" s="58">
        <v>12700</v>
      </c>
      <c r="E118" s="55">
        <f>E119</f>
        <v>12700</v>
      </c>
      <c r="F118" s="55">
        <f t="shared" si="5"/>
        <v>0</v>
      </c>
      <c r="G118" s="56"/>
    </row>
    <row r="119" spans="1:7" s="57" customFormat="1" ht="165" customHeight="1">
      <c r="A119" s="53" t="s">
        <v>564</v>
      </c>
      <c r="B119" s="54" t="s">
        <v>85</v>
      </c>
      <c r="C119" s="53" t="s">
        <v>346</v>
      </c>
      <c r="D119" s="58">
        <v>12700</v>
      </c>
      <c r="E119" s="55">
        <f>E121</f>
        <v>12700</v>
      </c>
      <c r="F119" s="55">
        <f t="shared" si="5"/>
        <v>0</v>
      </c>
      <c r="G119" s="56"/>
    </row>
    <row r="120" spans="1:7" s="57" customFormat="1" ht="78.75" customHeight="1">
      <c r="A120" s="53" t="s">
        <v>279</v>
      </c>
      <c r="B120" s="54" t="s">
        <v>85</v>
      </c>
      <c r="C120" s="53" t="s">
        <v>486</v>
      </c>
      <c r="D120" s="58">
        <v>12700</v>
      </c>
      <c r="E120" s="55">
        <f>E121</f>
        <v>12700</v>
      </c>
      <c r="F120" s="55">
        <f t="shared" si="5"/>
        <v>0</v>
      </c>
      <c r="G120" s="56"/>
    </row>
    <row r="121" spans="1:7" s="57" customFormat="1" ht="72.75" customHeight="1">
      <c r="A121" s="53" t="s">
        <v>281</v>
      </c>
      <c r="B121" s="54" t="s">
        <v>85</v>
      </c>
      <c r="C121" s="53" t="s">
        <v>345</v>
      </c>
      <c r="D121" s="58">
        <v>12700</v>
      </c>
      <c r="E121" s="55">
        <f>E122</f>
        <v>12700</v>
      </c>
      <c r="F121" s="55">
        <f t="shared" si="5"/>
        <v>0</v>
      </c>
      <c r="G121" s="56"/>
    </row>
    <row r="122" spans="1:7" s="57" customFormat="1" ht="78" customHeight="1">
      <c r="A122" s="53" t="s">
        <v>90</v>
      </c>
      <c r="B122" s="54" t="s">
        <v>85</v>
      </c>
      <c r="C122" s="53" t="s">
        <v>227</v>
      </c>
      <c r="D122" s="58">
        <v>12700</v>
      </c>
      <c r="E122" s="60">
        <v>12700</v>
      </c>
      <c r="F122" s="55">
        <f t="shared" si="5"/>
        <v>0</v>
      </c>
      <c r="G122" s="56"/>
    </row>
    <row r="123" spans="1:7" s="57" customFormat="1" ht="43.5" customHeight="1">
      <c r="A123" s="53" t="s">
        <v>99</v>
      </c>
      <c r="B123" s="54" t="s">
        <v>85</v>
      </c>
      <c r="C123" s="53" t="s">
        <v>256</v>
      </c>
      <c r="D123" s="58">
        <f>D127+D131+D135+D139+D143+D147+D151+D155</f>
        <v>8746300</v>
      </c>
      <c r="E123" s="55">
        <f>E124</f>
        <v>8653379.040000001</v>
      </c>
      <c r="F123" s="55">
        <f aca="true" t="shared" si="7" ref="F123:F134">D123-E123</f>
        <v>92920.95999999903</v>
      </c>
      <c r="G123" s="56"/>
    </row>
    <row r="124" spans="1:7" s="57" customFormat="1" ht="54" customHeight="1">
      <c r="A124" s="53" t="s">
        <v>100</v>
      </c>
      <c r="B124" s="54" t="s">
        <v>85</v>
      </c>
      <c r="C124" s="53" t="s">
        <v>257</v>
      </c>
      <c r="D124" s="58">
        <f>D126+D155</f>
        <v>8746300</v>
      </c>
      <c r="E124" s="55">
        <f>E126+E155</f>
        <v>8653379.040000001</v>
      </c>
      <c r="F124" s="55">
        <f t="shared" si="7"/>
        <v>92920.95999999903</v>
      </c>
      <c r="G124" s="56"/>
    </row>
    <row r="125" spans="1:7" s="57" customFormat="1" ht="54" customHeight="1">
      <c r="A125" s="53" t="s">
        <v>566</v>
      </c>
      <c r="B125" s="54" t="s">
        <v>85</v>
      </c>
      <c r="C125" s="53" t="s">
        <v>565</v>
      </c>
      <c r="D125" s="58">
        <f>D124</f>
        <v>8746300</v>
      </c>
      <c r="E125" s="55">
        <v>8653379.04</v>
      </c>
      <c r="F125" s="55">
        <f>D125-E125</f>
        <v>92920.9600000009</v>
      </c>
      <c r="G125" s="56"/>
    </row>
    <row r="126" spans="1:7" s="57" customFormat="1" ht="68.25" customHeight="1">
      <c r="A126" s="53" t="s">
        <v>348</v>
      </c>
      <c r="B126" s="54" t="s">
        <v>85</v>
      </c>
      <c r="C126" s="53" t="s">
        <v>349</v>
      </c>
      <c r="D126" s="58">
        <f>D127+D131+D135+D139+D143+D147+D151</f>
        <v>8646300</v>
      </c>
      <c r="E126" s="55">
        <f>E127+E131+E135+E139+E143+E147+E151</f>
        <v>8554675.040000001</v>
      </c>
      <c r="F126" s="55">
        <f t="shared" si="7"/>
        <v>91624.95999999903</v>
      </c>
      <c r="G126" s="56"/>
    </row>
    <row r="127" spans="1:7" s="57" customFormat="1" ht="165" customHeight="1">
      <c r="A127" s="53" t="s">
        <v>351</v>
      </c>
      <c r="B127" s="54" t="s">
        <v>85</v>
      </c>
      <c r="C127" s="53" t="s">
        <v>350</v>
      </c>
      <c r="D127" s="58">
        <v>1987900</v>
      </c>
      <c r="E127" s="55">
        <f>E128</f>
        <v>1987075</v>
      </c>
      <c r="F127" s="55">
        <f t="shared" si="7"/>
        <v>825</v>
      </c>
      <c r="G127" s="56"/>
    </row>
    <row r="128" spans="1:7" s="57" customFormat="1" ht="59.25" customHeight="1">
      <c r="A128" s="53" t="s">
        <v>279</v>
      </c>
      <c r="B128" s="54" t="s">
        <v>85</v>
      </c>
      <c r="C128" s="53" t="s">
        <v>293</v>
      </c>
      <c r="D128" s="58">
        <f>D127</f>
        <v>1987900</v>
      </c>
      <c r="E128" s="55">
        <f>E129</f>
        <v>1987075</v>
      </c>
      <c r="F128" s="55">
        <f t="shared" si="7"/>
        <v>825</v>
      </c>
      <c r="G128" s="56"/>
    </row>
    <row r="129" spans="1:7" s="57" customFormat="1" ht="62.25" customHeight="1">
      <c r="A129" s="53" t="s">
        <v>281</v>
      </c>
      <c r="B129" s="54" t="s">
        <v>85</v>
      </c>
      <c r="C129" s="53" t="s">
        <v>294</v>
      </c>
      <c r="D129" s="58">
        <f>D128</f>
        <v>1987900</v>
      </c>
      <c r="E129" s="55">
        <f>E130</f>
        <v>1987075</v>
      </c>
      <c r="F129" s="55">
        <f t="shared" si="7"/>
        <v>825</v>
      </c>
      <c r="G129" s="56"/>
    </row>
    <row r="130" spans="1:7" s="57" customFormat="1" ht="64.5" customHeight="1">
      <c r="A130" s="53" t="s">
        <v>90</v>
      </c>
      <c r="B130" s="54" t="s">
        <v>85</v>
      </c>
      <c r="C130" s="53" t="s">
        <v>228</v>
      </c>
      <c r="D130" s="58">
        <v>1987900</v>
      </c>
      <c r="E130" s="60">
        <v>1987075</v>
      </c>
      <c r="F130" s="55">
        <f t="shared" si="7"/>
        <v>825</v>
      </c>
      <c r="G130" s="56"/>
    </row>
    <row r="131" spans="1:7" s="57" customFormat="1" ht="165.75" customHeight="1">
      <c r="A131" s="53" t="s">
        <v>353</v>
      </c>
      <c r="B131" s="54" t="s">
        <v>85</v>
      </c>
      <c r="C131" s="65" t="s">
        <v>352</v>
      </c>
      <c r="D131" s="58">
        <v>4451900</v>
      </c>
      <c r="E131" s="55">
        <v>4451840</v>
      </c>
      <c r="F131" s="55">
        <f t="shared" si="7"/>
        <v>60</v>
      </c>
      <c r="G131" s="56"/>
    </row>
    <row r="132" spans="1:7" s="57" customFormat="1" ht="67.5" customHeight="1">
      <c r="A132" s="53" t="s">
        <v>295</v>
      </c>
      <c r="B132" s="54" t="s">
        <v>85</v>
      </c>
      <c r="C132" s="65" t="s">
        <v>297</v>
      </c>
      <c r="D132" s="58">
        <v>4451900</v>
      </c>
      <c r="E132" s="55">
        <v>4451840</v>
      </c>
      <c r="F132" s="55">
        <f t="shared" si="7"/>
        <v>60</v>
      </c>
      <c r="G132" s="56"/>
    </row>
    <row r="133" spans="1:7" s="57" customFormat="1" ht="49.5" customHeight="1">
      <c r="A133" s="53" t="s">
        <v>296</v>
      </c>
      <c r="B133" s="54" t="s">
        <v>85</v>
      </c>
      <c r="C133" s="65" t="s">
        <v>298</v>
      </c>
      <c r="D133" s="58">
        <v>4451900</v>
      </c>
      <c r="E133" s="55">
        <v>4451840</v>
      </c>
      <c r="F133" s="55">
        <f t="shared" si="7"/>
        <v>60</v>
      </c>
      <c r="G133" s="56"/>
    </row>
    <row r="134" spans="1:7" s="57" customFormat="1" ht="82.5" customHeight="1">
      <c r="A134" s="53" t="s">
        <v>448</v>
      </c>
      <c r="B134" s="54" t="s">
        <v>85</v>
      </c>
      <c r="C134" s="65" t="s">
        <v>229</v>
      </c>
      <c r="D134" s="58">
        <v>4451900</v>
      </c>
      <c r="E134" s="55">
        <v>4451840</v>
      </c>
      <c r="F134" s="55">
        <f t="shared" si="7"/>
        <v>60</v>
      </c>
      <c r="G134" s="56"/>
    </row>
    <row r="135" spans="1:7" s="57" customFormat="1" ht="187.5" customHeight="1">
      <c r="A135" s="53" t="s">
        <v>567</v>
      </c>
      <c r="B135" s="54">
        <v>200</v>
      </c>
      <c r="C135" s="65" t="s">
        <v>406</v>
      </c>
      <c r="D135" s="58">
        <v>362700</v>
      </c>
      <c r="E135" s="55">
        <v>346102.66</v>
      </c>
      <c r="F135" s="58">
        <f aca="true" t="shared" si="8" ref="F135:F146">D135-E135</f>
        <v>16597.340000000026</v>
      </c>
      <c r="G135" s="56"/>
    </row>
    <row r="136" spans="1:7" s="57" customFormat="1" ht="124.5" customHeight="1">
      <c r="A136" s="53" t="s">
        <v>279</v>
      </c>
      <c r="B136" s="54">
        <v>200</v>
      </c>
      <c r="C136" s="65" t="s">
        <v>407</v>
      </c>
      <c r="D136" s="58">
        <v>362700</v>
      </c>
      <c r="E136" s="55">
        <v>346102.66</v>
      </c>
      <c r="F136" s="58">
        <f t="shared" si="8"/>
        <v>16597.340000000026</v>
      </c>
      <c r="G136" s="56"/>
    </row>
    <row r="137" spans="1:7" s="57" customFormat="1" ht="78.75" customHeight="1">
      <c r="A137" s="53" t="s">
        <v>281</v>
      </c>
      <c r="B137" s="54">
        <v>200</v>
      </c>
      <c r="C137" s="65" t="s">
        <v>408</v>
      </c>
      <c r="D137" s="58">
        <v>362700</v>
      </c>
      <c r="E137" s="55">
        <v>346102.66</v>
      </c>
      <c r="F137" s="58">
        <f t="shared" si="8"/>
        <v>16597.340000000026</v>
      </c>
      <c r="G137" s="56"/>
    </row>
    <row r="138" spans="1:7" s="57" customFormat="1" ht="75" customHeight="1">
      <c r="A138" s="53" t="s">
        <v>90</v>
      </c>
      <c r="B138" s="54">
        <v>200</v>
      </c>
      <c r="C138" s="66" t="s">
        <v>409</v>
      </c>
      <c r="D138" s="58">
        <v>362700</v>
      </c>
      <c r="E138" s="55">
        <v>346102.66</v>
      </c>
      <c r="F138" s="58">
        <f t="shared" si="8"/>
        <v>16597.340000000026</v>
      </c>
      <c r="G138" s="56"/>
    </row>
    <row r="139" spans="1:7" s="57" customFormat="1" ht="177" customHeight="1">
      <c r="A139" s="53" t="s">
        <v>354</v>
      </c>
      <c r="B139" s="54">
        <v>200</v>
      </c>
      <c r="C139" s="53" t="s">
        <v>355</v>
      </c>
      <c r="D139" s="58">
        <v>361000</v>
      </c>
      <c r="E139" s="55">
        <f>E142</f>
        <v>360960</v>
      </c>
      <c r="F139" s="55">
        <f t="shared" si="8"/>
        <v>40</v>
      </c>
      <c r="G139" s="56"/>
    </row>
    <row r="140" spans="1:7" s="57" customFormat="1" ht="73.5" customHeight="1">
      <c r="A140" s="53" t="s">
        <v>295</v>
      </c>
      <c r="B140" s="54">
        <v>200</v>
      </c>
      <c r="C140" s="53" t="s">
        <v>548</v>
      </c>
      <c r="D140" s="58">
        <v>361000</v>
      </c>
      <c r="E140" s="55">
        <f>E141</f>
        <v>360960</v>
      </c>
      <c r="F140" s="55">
        <f>D140-E140</f>
        <v>40</v>
      </c>
      <c r="G140" s="56"/>
    </row>
    <row r="141" spans="1:7" s="57" customFormat="1" ht="47.25" customHeight="1">
      <c r="A141" s="53" t="s">
        <v>296</v>
      </c>
      <c r="B141" s="54">
        <v>200</v>
      </c>
      <c r="C141" s="53" t="s">
        <v>356</v>
      </c>
      <c r="D141" s="58">
        <v>361000</v>
      </c>
      <c r="E141" s="55">
        <f>E142</f>
        <v>360960</v>
      </c>
      <c r="F141" s="55">
        <f t="shared" si="8"/>
        <v>40</v>
      </c>
      <c r="G141" s="56"/>
    </row>
    <row r="142" spans="1:7" s="57" customFormat="1" ht="84" customHeight="1">
      <c r="A142" s="61" t="s">
        <v>448</v>
      </c>
      <c r="B142" s="54" t="s">
        <v>85</v>
      </c>
      <c r="C142" s="53" t="s">
        <v>230</v>
      </c>
      <c r="D142" s="58">
        <v>361000</v>
      </c>
      <c r="E142" s="55">
        <v>360960</v>
      </c>
      <c r="F142" s="55">
        <f t="shared" si="8"/>
        <v>40</v>
      </c>
      <c r="G142" s="56"/>
    </row>
    <row r="143" spans="1:7" s="57" customFormat="1" ht="205.5" customHeight="1">
      <c r="A143" s="53" t="s">
        <v>410</v>
      </c>
      <c r="B143" s="54">
        <v>200</v>
      </c>
      <c r="C143" s="53" t="s">
        <v>411</v>
      </c>
      <c r="D143" s="58">
        <v>29500</v>
      </c>
      <c r="E143" s="55">
        <v>28062.38</v>
      </c>
      <c r="F143" s="58">
        <f t="shared" si="8"/>
        <v>1437.619999999999</v>
      </c>
      <c r="G143" s="56"/>
    </row>
    <row r="144" spans="1:7" s="57" customFormat="1" ht="64.5" customHeight="1">
      <c r="A144" s="53" t="s">
        <v>279</v>
      </c>
      <c r="B144" s="54">
        <v>200</v>
      </c>
      <c r="C144" s="53" t="s">
        <v>412</v>
      </c>
      <c r="D144" s="58">
        <v>29500</v>
      </c>
      <c r="E144" s="55">
        <v>28062.38</v>
      </c>
      <c r="F144" s="58">
        <f t="shared" si="8"/>
        <v>1437.619999999999</v>
      </c>
      <c r="G144" s="56"/>
    </row>
    <row r="145" spans="1:7" s="57" customFormat="1" ht="124.5" customHeight="1">
      <c r="A145" s="53" t="s">
        <v>281</v>
      </c>
      <c r="B145" s="54">
        <v>200</v>
      </c>
      <c r="C145" s="53" t="s">
        <v>413</v>
      </c>
      <c r="D145" s="58">
        <v>29500</v>
      </c>
      <c r="E145" s="55">
        <v>28062.38</v>
      </c>
      <c r="F145" s="58">
        <f t="shared" si="8"/>
        <v>1437.619999999999</v>
      </c>
      <c r="G145" s="56"/>
    </row>
    <row r="146" spans="1:7" s="57" customFormat="1" ht="77.25" customHeight="1">
      <c r="A146" s="53" t="s">
        <v>90</v>
      </c>
      <c r="B146" s="54">
        <v>200</v>
      </c>
      <c r="C146" s="53" t="s">
        <v>414</v>
      </c>
      <c r="D146" s="58">
        <v>29500</v>
      </c>
      <c r="E146" s="55">
        <v>28062.38</v>
      </c>
      <c r="F146" s="58">
        <f t="shared" si="8"/>
        <v>1437.619999999999</v>
      </c>
      <c r="G146" s="56"/>
    </row>
    <row r="147" spans="1:7" s="57" customFormat="1" ht="156" customHeight="1">
      <c r="A147" s="53" t="s">
        <v>359</v>
      </c>
      <c r="B147" s="54" t="s">
        <v>85</v>
      </c>
      <c r="C147" s="65" t="s">
        <v>358</v>
      </c>
      <c r="D147" s="58">
        <v>1344300</v>
      </c>
      <c r="E147" s="55">
        <f>E150</f>
        <v>1277087.37</v>
      </c>
      <c r="F147" s="55">
        <f aca="true" t="shared" si="9" ref="F147:F154">D147-E147</f>
        <v>67212.62999999989</v>
      </c>
      <c r="G147" s="56"/>
    </row>
    <row r="148" spans="1:7" s="57" customFormat="1" ht="72" customHeight="1">
      <c r="A148" s="53" t="s">
        <v>279</v>
      </c>
      <c r="B148" s="54" t="s">
        <v>85</v>
      </c>
      <c r="C148" s="65" t="s">
        <v>534</v>
      </c>
      <c r="D148" s="58">
        <v>1344300</v>
      </c>
      <c r="E148" s="55">
        <f>E149</f>
        <v>1277087.37</v>
      </c>
      <c r="F148" s="55">
        <f>D148-E148</f>
        <v>67212.62999999989</v>
      </c>
      <c r="G148" s="56"/>
    </row>
    <row r="149" spans="1:7" s="57" customFormat="1" ht="78" customHeight="1">
      <c r="A149" s="53" t="s">
        <v>281</v>
      </c>
      <c r="B149" s="54" t="s">
        <v>85</v>
      </c>
      <c r="C149" s="65" t="s">
        <v>357</v>
      </c>
      <c r="D149" s="58">
        <v>1344300</v>
      </c>
      <c r="E149" s="55">
        <f>E150</f>
        <v>1277087.37</v>
      </c>
      <c r="F149" s="55">
        <f t="shared" si="9"/>
        <v>67212.62999999989</v>
      </c>
      <c r="G149" s="56"/>
    </row>
    <row r="150" spans="1:7" s="57" customFormat="1" ht="77.25" customHeight="1">
      <c r="A150" s="53" t="s">
        <v>90</v>
      </c>
      <c r="B150" s="54" t="s">
        <v>85</v>
      </c>
      <c r="C150" s="65" t="s">
        <v>232</v>
      </c>
      <c r="D150" s="58">
        <v>1344300</v>
      </c>
      <c r="E150" s="60">
        <v>1277087.37</v>
      </c>
      <c r="F150" s="55">
        <f t="shared" si="9"/>
        <v>67212.62999999989</v>
      </c>
      <c r="G150" s="56"/>
    </row>
    <row r="151" spans="1:7" s="57" customFormat="1" ht="164.25" customHeight="1">
      <c r="A151" s="53" t="s">
        <v>362</v>
      </c>
      <c r="B151" s="54" t="s">
        <v>85</v>
      </c>
      <c r="C151" s="53" t="s">
        <v>361</v>
      </c>
      <c r="D151" s="58">
        <v>109000</v>
      </c>
      <c r="E151" s="55">
        <v>103547.63</v>
      </c>
      <c r="F151" s="55">
        <f t="shared" si="9"/>
        <v>5452.369999999995</v>
      </c>
      <c r="G151" s="56"/>
    </row>
    <row r="152" spans="1:7" s="57" customFormat="1" ht="84.75" customHeight="1">
      <c r="A152" s="53" t="s">
        <v>279</v>
      </c>
      <c r="B152" s="54" t="s">
        <v>85</v>
      </c>
      <c r="C152" s="53" t="s">
        <v>535</v>
      </c>
      <c r="D152" s="58">
        <v>109000</v>
      </c>
      <c r="E152" s="55">
        <v>103547.63</v>
      </c>
      <c r="F152" s="55">
        <f>D152-E152</f>
        <v>5452.369999999995</v>
      </c>
      <c r="G152" s="56"/>
    </row>
    <row r="153" spans="1:7" s="57" customFormat="1" ht="69" customHeight="1">
      <c r="A153" s="53" t="s">
        <v>281</v>
      </c>
      <c r="B153" s="54" t="s">
        <v>85</v>
      </c>
      <c r="C153" s="53" t="s">
        <v>360</v>
      </c>
      <c r="D153" s="58">
        <v>109000</v>
      </c>
      <c r="E153" s="55">
        <v>103547.63</v>
      </c>
      <c r="F153" s="55">
        <f t="shared" si="9"/>
        <v>5452.369999999995</v>
      </c>
      <c r="G153" s="56"/>
    </row>
    <row r="154" spans="1:7" s="57" customFormat="1" ht="69.75" customHeight="1">
      <c r="A154" s="53" t="s">
        <v>90</v>
      </c>
      <c r="B154" s="54" t="s">
        <v>85</v>
      </c>
      <c r="C154" s="53" t="s">
        <v>231</v>
      </c>
      <c r="D154" s="58">
        <v>109000</v>
      </c>
      <c r="E154" s="55">
        <v>103547.63</v>
      </c>
      <c r="F154" s="55">
        <f t="shared" si="9"/>
        <v>5452.369999999995</v>
      </c>
      <c r="G154" s="56"/>
    </row>
    <row r="155" spans="1:7" s="57" customFormat="1" ht="72" customHeight="1">
      <c r="A155" s="53" t="s">
        <v>366</v>
      </c>
      <c r="B155" s="54" t="s">
        <v>85</v>
      </c>
      <c r="C155" s="53" t="s">
        <v>367</v>
      </c>
      <c r="D155" s="58">
        <v>100000</v>
      </c>
      <c r="E155" s="55">
        <f>E156</f>
        <v>98704</v>
      </c>
      <c r="F155" s="55">
        <f aca="true" t="shared" si="10" ref="F155:F167">D155-E155</f>
        <v>1296</v>
      </c>
      <c r="G155" s="56"/>
    </row>
    <row r="156" spans="1:7" s="57" customFormat="1" ht="124.5" customHeight="1">
      <c r="A156" s="53" t="s">
        <v>365</v>
      </c>
      <c r="B156" s="54" t="s">
        <v>85</v>
      </c>
      <c r="C156" s="53" t="s">
        <v>364</v>
      </c>
      <c r="D156" s="58">
        <v>100000</v>
      </c>
      <c r="E156" s="55">
        <f>E158</f>
        <v>98704</v>
      </c>
      <c r="F156" s="55">
        <f t="shared" si="10"/>
        <v>1296</v>
      </c>
      <c r="G156" s="56"/>
    </row>
    <row r="157" spans="1:7" s="57" customFormat="1" ht="72" customHeight="1">
      <c r="A157" s="53" t="s">
        <v>279</v>
      </c>
      <c r="B157" s="54" t="s">
        <v>85</v>
      </c>
      <c r="C157" s="53" t="s">
        <v>487</v>
      </c>
      <c r="D157" s="58">
        <v>100000</v>
      </c>
      <c r="E157" s="55">
        <f>E158</f>
        <v>98704</v>
      </c>
      <c r="F157" s="55">
        <f>D157-E157</f>
        <v>1296</v>
      </c>
      <c r="G157" s="56"/>
    </row>
    <row r="158" spans="1:7" s="57" customFormat="1" ht="87.75" customHeight="1">
      <c r="A158" s="53" t="s">
        <v>281</v>
      </c>
      <c r="B158" s="54" t="s">
        <v>85</v>
      </c>
      <c r="C158" s="53" t="s">
        <v>363</v>
      </c>
      <c r="D158" s="58">
        <v>100000</v>
      </c>
      <c r="E158" s="55">
        <f>E159</f>
        <v>98704</v>
      </c>
      <c r="F158" s="55">
        <f t="shared" si="10"/>
        <v>1296</v>
      </c>
      <c r="G158" s="56"/>
    </row>
    <row r="159" spans="1:7" s="57" customFormat="1" ht="80.25" customHeight="1">
      <c r="A159" s="53" t="s">
        <v>90</v>
      </c>
      <c r="B159" s="54" t="s">
        <v>85</v>
      </c>
      <c r="C159" s="53" t="s">
        <v>233</v>
      </c>
      <c r="D159" s="58">
        <v>100000</v>
      </c>
      <c r="E159" s="60">
        <v>98704</v>
      </c>
      <c r="F159" s="55">
        <f t="shared" si="10"/>
        <v>1296</v>
      </c>
      <c r="G159" s="56"/>
    </row>
    <row r="160" spans="1:7" s="57" customFormat="1" ht="48.75" customHeight="1">
      <c r="A160" s="53" t="s">
        <v>101</v>
      </c>
      <c r="B160" s="54" t="s">
        <v>85</v>
      </c>
      <c r="C160" s="53" t="s">
        <v>258</v>
      </c>
      <c r="D160" s="58">
        <f>D161+D168+D178</f>
        <v>3199300</v>
      </c>
      <c r="E160" s="55">
        <f>E168+E178+E161</f>
        <v>3188476.84</v>
      </c>
      <c r="F160" s="55">
        <f t="shared" si="10"/>
        <v>10823.160000000149</v>
      </c>
      <c r="G160" s="56"/>
    </row>
    <row r="161" spans="1:7" s="57" customFormat="1" ht="45" customHeight="1">
      <c r="A161" s="61" t="s">
        <v>102</v>
      </c>
      <c r="B161" s="54" t="s">
        <v>85</v>
      </c>
      <c r="C161" s="53" t="s">
        <v>259</v>
      </c>
      <c r="D161" s="58">
        <f>D163</f>
        <v>189800</v>
      </c>
      <c r="E161" s="55">
        <f>E163</f>
        <v>189787.26</v>
      </c>
      <c r="F161" s="55">
        <f t="shared" si="10"/>
        <v>12.739999999990687</v>
      </c>
      <c r="G161" s="56"/>
    </row>
    <row r="162" spans="1:7" s="57" customFormat="1" ht="90" customHeight="1">
      <c r="A162" s="61" t="s">
        <v>568</v>
      </c>
      <c r="B162" s="54" t="s">
        <v>85</v>
      </c>
      <c r="C162" s="53" t="s">
        <v>449</v>
      </c>
      <c r="D162" s="58">
        <f>D163</f>
        <v>189800</v>
      </c>
      <c r="E162" s="55">
        <f>E163</f>
        <v>189787.26</v>
      </c>
      <c r="F162" s="55">
        <f>D162-E162</f>
        <v>12.739999999990687</v>
      </c>
      <c r="G162" s="56"/>
    </row>
    <row r="163" spans="1:7" s="57" customFormat="1" ht="89.25" customHeight="1">
      <c r="A163" s="53" t="s">
        <v>569</v>
      </c>
      <c r="B163" s="54" t="s">
        <v>85</v>
      </c>
      <c r="C163" s="53" t="s">
        <v>368</v>
      </c>
      <c r="D163" s="58">
        <f>D164</f>
        <v>189800</v>
      </c>
      <c r="E163" s="55">
        <f>E164</f>
        <v>189787.26</v>
      </c>
      <c r="F163" s="55">
        <f t="shared" si="10"/>
        <v>12.739999999990687</v>
      </c>
      <c r="G163" s="56"/>
    </row>
    <row r="164" spans="1:7" s="57" customFormat="1" ht="227.25" customHeight="1">
      <c r="A164" s="53" t="s">
        <v>570</v>
      </c>
      <c r="B164" s="54" t="s">
        <v>85</v>
      </c>
      <c r="C164" s="53" t="s">
        <v>370</v>
      </c>
      <c r="D164" s="58">
        <v>189800</v>
      </c>
      <c r="E164" s="55">
        <f>E165</f>
        <v>189787.26</v>
      </c>
      <c r="F164" s="55">
        <f t="shared" si="10"/>
        <v>12.739999999990687</v>
      </c>
      <c r="G164" s="56"/>
    </row>
    <row r="165" spans="1:7" s="57" customFormat="1" ht="60.75" customHeight="1">
      <c r="A165" s="53" t="s">
        <v>295</v>
      </c>
      <c r="B165" s="54" t="s">
        <v>85</v>
      </c>
      <c r="C165" s="53" t="s">
        <v>299</v>
      </c>
      <c r="D165" s="58">
        <v>189800</v>
      </c>
      <c r="E165" s="55">
        <f>E166</f>
        <v>189787.26</v>
      </c>
      <c r="F165" s="55">
        <f t="shared" si="10"/>
        <v>12.739999999990687</v>
      </c>
      <c r="G165" s="56"/>
    </row>
    <row r="166" spans="1:7" s="57" customFormat="1" ht="43.5" customHeight="1">
      <c r="A166" s="53" t="s">
        <v>296</v>
      </c>
      <c r="B166" s="54" t="s">
        <v>85</v>
      </c>
      <c r="C166" s="53" t="s">
        <v>300</v>
      </c>
      <c r="D166" s="58">
        <v>189800</v>
      </c>
      <c r="E166" s="55">
        <f>E167</f>
        <v>189787.26</v>
      </c>
      <c r="F166" s="55">
        <f t="shared" si="10"/>
        <v>12.739999999990687</v>
      </c>
      <c r="G166" s="56"/>
    </row>
    <row r="167" spans="1:7" s="57" customFormat="1" ht="124.5" customHeight="1">
      <c r="A167" s="53" t="s">
        <v>235</v>
      </c>
      <c r="B167" s="54" t="s">
        <v>85</v>
      </c>
      <c r="C167" s="53" t="s">
        <v>234</v>
      </c>
      <c r="D167" s="58">
        <v>189800</v>
      </c>
      <c r="E167" s="60">
        <v>189787.26</v>
      </c>
      <c r="F167" s="55">
        <f t="shared" si="10"/>
        <v>12.739999999990687</v>
      </c>
      <c r="G167" s="56"/>
    </row>
    <row r="168" spans="1:7" s="57" customFormat="1" ht="48" customHeight="1">
      <c r="A168" s="53" t="s">
        <v>103</v>
      </c>
      <c r="B168" s="54" t="s">
        <v>85</v>
      </c>
      <c r="C168" s="67" t="s">
        <v>261</v>
      </c>
      <c r="D168" s="63">
        <f>D170</f>
        <v>263300</v>
      </c>
      <c r="E168" s="55">
        <f>E170</f>
        <v>261761.48</v>
      </c>
      <c r="F168" s="55">
        <f aca="true" t="shared" si="11" ref="F168:F188">D168-E168</f>
        <v>1538.5199999999895</v>
      </c>
      <c r="G168" s="56"/>
    </row>
    <row r="169" spans="1:7" s="57" customFormat="1" ht="87.75" customHeight="1">
      <c r="A169" s="53" t="s">
        <v>489</v>
      </c>
      <c r="B169" s="54" t="s">
        <v>85</v>
      </c>
      <c r="C169" s="67" t="s">
        <v>488</v>
      </c>
      <c r="D169" s="63">
        <v>263300</v>
      </c>
      <c r="E169" s="55">
        <v>261761.48</v>
      </c>
      <c r="F169" s="55">
        <f>D169-E169</f>
        <v>1538.5199999999895</v>
      </c>
      <c r="G169" s="56"/>
    </row>
    <row r="170" spans="1:7" s="57" customFormat="1" ht="60" customHeight="1">
      <c r="A170" s="53" t="s">
        <v>369</v>
      </c>
      <c r="B170" s="54" t="s">
        <v>85</v>
      </c>
      <c r="C170" s="67" t="s">
        <v>372</v>
      </c>
      <c r="D170" s="63">
        <f>D171+D175</f>
        <v>263300</v>
      </c>
      <c r="E170" s="55">
        <f>E171+E175</f>
        <v>261761.48</v>
      </c>
      <c r="F170" s="55">
        <f t="shared" si="11"/>
        <v>1538.5199999999895</v>
      </c>
      <c r="G170" s="56"/>
    </row>
    <row r="171" spans="1:7" s="57" customFormat="1" ht="174.75" customHeight="1">
      <c r="A171" s="53" t="s">
        <v>371</v>
      </c>
      <c r="B171" s="54" t="s">
        <v>85</v>
      </c>
      <c r="C171" s="61" t="s">
        <v>373</v>
      </c>
      <c r="D171" s="63">
        <v>255300</v>
      </c>
      <c r="E171" s="55">
        <f>E172</f>
        <v>253945</v>
      </c>
      <c r="F171" s="55">
        <f t="shared" si="11"/>
        <v>1355</v>
      </c>
      <c r="G171" s="56"/>
    </row>
    <row r="172" spans="1:7" s="57" customFormat="1" ht="66.75" customHeight="1">
      <c r="A172" s="53" t="s">
        <v>279</v>
      </c>
      <c r="B172" s="54" t="s">
        <v>85</v>
      </c>
      <c r="C172" s="61" t="s">
        <v>301</v>
      </c>
      <c r="D172" s="63">
        <v>255300</v>
      </c>
      <c r="E172" s="55">
        <f>E173</f>
        <v>253945</v>
      </c>
      <c r="F172" s="55">
        <f t="shared" si="11"/>
        <v>1355</v>
      </c>
      <c r="G172" s="56"/>
    </row>
    <row r="173" spans="1:7" s="57" customFormat="1" ht="84.75" customHeight="1">
      <c r="A173" s="53" t="s">
        <v>281</v>
      </c>
      <c r="B173" s="54" t="s">
        <v>85</v>
      </c>
      <c r="C173" s="61" t="s">
        <v>302</v>
      </c>
      <c r="D173" s="63">
        <v>255300</v>
      </c>
      <c r="E173" s="55">
        <f>E174</f>
        <v>253945</v>
      </c>
      <c r="F173" s="55">
        <f t="shared" si="11"/>
        <v>1355</v>
      </c>
      <c r="G173" s="56"/>
    </row>
    <row r="174" spans="1:7" s="57" customFormat="1" ht="73.5" customHeight="1">
      <c r="A174" s="53" t="s">
        <v>90</v>
      </c>
      <c r="B174" s="54" t="s">
        <v>85</v>
      </c>
      <c r="C174" s="61" t="s">
        <v>236</v>
      </c>
      <c r="D174" s="63">
        <v>255300</v>
      </c>
      <c r="E174" s="60">
        <v>253945</v>
      </c>
      <c r="F174" s="55">
        <f t="shared" si="11"/>
        <v>1355</v>
      </c>
      <c r="G174" s="56"/>
    </row>
    <row r="175" spans="1:7" s="57" customFormat="1" ht="180" customHeight="1">
      <c r="A175" s="53" t="s">
        <v>536</v>
      </c>
      <c r="B175" s="54">
        <v>200</v>
      </c>
      <c r="C175" s="61" t="s">
        <v>450</v>
      </c>
      <c r="D175" s="63">
        <v>8000</v>
      </c>
      <c r="E175" s="60">
        <v>7816.48</v>
      </c>
      <c r="F175" s="55">
        <f t="shared" si="11"/>
        <v>183.52000000000044</v>
      </c>
      <c r="G175" s="56"/>
    </row>
    <row r="176" spans="1:7" s="57" customFormat="1" ht="36" customHeight="1">
      <c r="A176" s="53" t="s">
        <v>283</v>
      </c>
      <c r="B176" s="54">
        <v>200</v>
      </c>
      <c r="C176" s="61" t="s">
        <v>451</v>
      </c>
      <c r="D176" s="63">
        <v>8000</v>
      </c>
      <c r="E176" s="60">
        <v>7816.48</v>
      </c>
      <c r="F176" s="55">
        <f t="shared" si="11"/>
        <v>183.52000000000044</v>
      </c>
      <c r="G176" s="56"/>
    </row>
    <row r="177" spans="1:7" s="57" customFormat="1" ht="90.75" customHeight="1">
      <c r="A177" s="53" t="s">
        <v>571</v>
      </c>
      <c r="B177" s="54"/>
      <c r="C177" s="61" t="s">
        <v>452</v>
      </c>
      <c r="D177" s="63">
        <v>8000</v>
      </c>
      <c r="E177" s="60">
        <v>7816.48</v>
      </c>
      <c r="F177" s="55">
        <f t="shared" si="11"/>
        <v>183.52000000000044</v>
      </c>
      <c r="G177" s="56"/>
    </row>
    <row r="178" spans="1:7" s="57" customFormat="1" ht="39" customHeight="1">
      <c r="A178" s="53" t="s">
        <v>104</v>
      </c>
      <c r="B178" s="54" t="s">
        <v>85</v>
      </c>
      <c r="C178" s="53" t="s">
        <v>260</v>
      </c>
      <c r="D178" s="58">
        <f>D180</f>
        <v>2746200</v>
      </c>
      <c r="E178" s="55">
        <f>E180</f>
        <v>2736928.1</v>
      </c>
      <c r="F178" s="55">
        <f t="shared" si="11"/>
        <v>9271.899999999907</v>
      </c>
      <c r="G178" s="56"/>
    </row>
    <row r="179" spans="1:7" s="57" customFormat="1" ht="89.25" customHeight="1">
      <c r="A179" s="53" t="s">
        <v>489</v>
      </c>
      <c r="B179" s="54" t="s">
        <v>85</v>
      </c>
      <c r="C179" s="53" t="s">
        <v>490</v>
      </c>
      <c r="D179" s="58">
        <v>2746200</v>
      </c>
      <c r="E179" s="55">
        <v>2736928.1</v>
      </c>
      <c r="F179" s="55">
        <f>D179-E179</f>
        <v>9271.899999999907</v>
      </c>
      <c r="G179" s="56"/>
    </row>
    <row r="180" spans="1:7" s="57" customFormat="1" ht="69" customHeight="1">
      <c r="A180" s="53" t="s">
        <v>375</v>
      </c>
      <c r="B180" s="54" t="s">
        <v>85</v>
      </c>
      <c r="C180" s="53" t="s">
        <v>374</v>
      </c>
      <c r="D180" s="58">
        <f>D181+D185+D189</f>
        <v>2746200</v>
      </c>
      <c r="E180" s="55">
        <f>E181+E185+E190</f>
        <v>2736928.1</v>
      </c>
      <c r="F180" s="55">
        <f t="shared" si="11"/>
        <v>9271.899999999907</v>
      </c>
      <c r="G180" s="56"/>
    </row>
    <row r="181" spans="1:7" s="57" customFormat="1" ht="189" customHeight="1">
      <c r="A181" s="53" t="s">
        <v>377</v>
      </c>
      <c r="B181" s="54" t="s">
        <v>85</v>
      </c>
      <c r="C181" s="53" t="s">
        <v>376</v>
      </c>
      <c r="D181" s="58">
        <f>D182</f>
        <v>1844800</v>
      </c>
      <c r="E181" s="55">
        <f>E182</f>
        <v>1844598.11</v>
      </c>
      <c r="F181" s="55">
        <f t="shared" si="11"/>
        <v>201.88999999989755</v>
      </c>
      <c r="G181" s="56"/>
    </row>
    <row r="182" spans="1:7" s="57" customFormat="1" ht="68.25" customHeight="1">
      <c r="A182" s="53" t="s">
        <v>279</v>
      </c>
      <c r="B182" s="54" t="s">
        <v>85</v>
      </c>
      <c r="C182" s="53" t="s">
        <v>303</v>
      </c>
      <c r="D182" s="58">
        <f>D184</f>
        <v>1844800</v>
      </c>
      <c r="E182" s="55">
        <f>E183</f>
        <v>1844598.11</v>
      </c>
      <c r="F182" s="55">
        <f t="shared" si="11"/>
        <v>201.88999999989755</v>
      </c>
      <c r="G182" s="56"/>
    </row>
    <row r="183" spans="1:7" s="57" customFormat="1" ht="72" customHeight="1">
      <c r="A183" s="53" t="s">
        <v>281</v>
      </c>
      <c r="B183" s="54" t="s">
        <v>85</v>
      </c>
      <c r="C183" s="53" t="s">
        <v>304</v>
      </c>
      <c r="D183" s="58">
        <f>D184</f>
        <v>1844800</v>
      </c>
      <c r="E183" s="55">
        <f>E184</f>
        <v>1844598.11</v>
      </c>
      <c r="F183" s="55">
        <f t="shared" si="11"/>
        <v>201.88999999989755</v>
      </c>
      <c r="G183" s="56"/>
    </row>
    <row r="184" spans="1:7" s="57" customFormat="1" ht="73.5" customHeight="1">
      <c r="A184" s="53" t="s">
        <v>90</v>
      </c>
      <c r="B184" s="54" t="s">
        <v>85</v>
      </c>
      <c r="C184" s="53" t="s">
        <v>237</v>
      </c>
      <c r="D184" s="58">
        <v>1844800</v>
      </c>
      <c r="E184" s="60">
        <v>1844598.11</v>
      </c>
      <c r="F184" s="55">
        <f t="shared" si="11"/>
        <v>201.88999999989755</v>
      </c>
      <c r="G184" s="56"/>
    </row>
    <row r="185" spans="1:7" s="57" customFormat="1" ht="203.25" customHeight="1">
      <c r="A185" s="53" t="s">
        <v>380</v>
      </c>
      <c r="B185" s="54" t="s">
        <v>85</v>
      </c>
      <c r="C185" s="53" t="s">
        <v>379</v>
      </c>
      <c r="D185" s="58">
        <f>D187</f>
        <v>100600</v>
      </c>
      <c r="E185" s="55">
        <f>E187</f>
        <v>100586.31</v>
      </c>
      <c r="F185" s="55">
        <f t="shared" si="11"/>
        <v>13.690000000002328</v>
      </c>
      <c r="G185" s="56"/>
    </row>
    <row r="186" spans="1:7" s="57" customFormat="1" ht="63" customHeight="1">
      <c r="A186" s="53" t="s">
        <v>279</v>
      </c>
      <c r="B186" s="54" t="s">
        <v>85</v>
      </c>
      <c r="C186" s="53" t="s">
        <v>537</v>
      </c>
      <c r="D186" s="58">
        <f>D187</f>
        <v>100600</v>
      </c>
      <c r="E186" s="55">
        <f>E187</f>
        <v>100586.31</v>
      </c>
      <c r="F186" s="55">
        <f>D186-E186</f>
        <v>13.690000000002328</v>
      </c>
      <c r="G186" s="56"/>
    </row>
    <row r="187" spans="1:7" s="57" customFormat="1" ht="124.5" customHeight="1">
      <c r="A187" s="53" t="s">
        <v>281</v>
      </c>
      <c r="B187" s="54" t="s">
        <v>85</v>
      </c>
      <c r="C187" s="53" t="s">
        <v>378</v>
      </c>
      <c r="D187" s="58">
        <f>D188</f>
        <v>100600</v>
      </c>
      <c r="E187" s="55">
        <f>E188</f>
        <v>100586.31</v>
      </c>
      <c r="F187" s="55">
        <f t="shared" si="11"/>
        <v>13.690000000002328</v>
      </c>
      <c r="G187" s="56"/>
    </row>
    <row r="188" spans="1:7" s="57" customFormat="1" ht="63.75" customHeight="1">
      <c r="A188" s="53" t="s">
        <v>90</v>
      </c>
      <c r="B188" s="54" t="s">
        <v>85</v>
      </c>
      <c r="C188" s="53" t="s">
        <v>238</v>
      </c>
      <c r="D188" s="58">
        <v>100600</v>
      </c>
      <c r="E188" s="60">
        <v>100586.31</v>
      </c>
      <c r="F188" s="55">
        <f t="shared" si="11"/>
        <v>13.690000000002328</v>
      </c>
      <c r="G188" s="56"/>
    </row>
    <row r="189" spans="1:7" s="57" customFormat="1" ht="163.5" customHeight="1">
      <c r="A189" s="53" t="s">
        <v>384</v>
      </c>
      <c r="B189" s="54" t="s">
        <v>85</v>
      </c>
      <c r="C189" s="53" t="s">
        <v>383</v>
      </c>
      <c r="D189" s="58">
        <f aca="true" t="shared" si="12" ref="D189:E191">D190</f>
        <v>800800</v>
      </c>
      <c r="E189" s="55">
        <f t="shared" si="12"/>
        <v>791743.68</v>
      </c>
      <c r="F189" s="55">
        <f aca="true" t="shared" si="13" ref="F189:F207">D189-E189</f>
        <v>9056.319999999949</v>
      </c>
      <c r="G189" s="56"/>
    </row>
    <row r="190" spans="1:7" s="57" customFormat="1" ht="64.5" customHeight="1">
      <c r="A190" s="53" t="s">
        <v>279</v>
      </c>
      <c r="B190" s="54" t="s">
        <v>85</v>
      </c>
      <c r="C190" s="53" t="s">
        <v>382</v>
      </c>
      <c r="D190" s="58">
        <f t="shared" si="12"/>
        <v>800800</v>
      </c>
      <c r="E190" s="55">
        <f t="shared" si="12"/>
        <v>791743.68</v>
      </c>
      <c r="F190" s="55">
        <f t="shared" si="13"/>
        <v>9056.319999999949</v>
      </c>
      <c r="G190" s="56"/>
    </row>
    <row r="191" spans="1:7" s="57" customFormat="1" ht="66" customHeight="1">
      <c r="A191" s="53" t="s">
        <v>281</v>
      </c>
      <c r="B191" s="54" t="s">
        <v>85</v>
      </c>
      <c r="C191" s="53" t="s">
        <v>381</v>
      </c>
      <c r="D191" s="58">
        <f t="shared" si="12"/>
        <v>800800</v>
      </c>
      <c r="E191" s="55">
        <f t="shared" si="12"/>
        <v>791743.68</v>
      </c>
      <c r="F191" s="55">
        <f t="shared" si="13"/>
        <v>9056.319999999949</v>
      </c>
      <c r="G191" s="56"/>
    </row>
    <row r="192" spans="1:7" s="57" customFormat="1" ht="63.75" customHeight="1">
      <c r="A192" s="53" t="s">
        <v>90</v>
      </c>
      <c r="B192" s="54" t="s">
        <v>85</v>
      </c>
      <c r="C192" s="53" t="s">
        <v>239</v>
      </c>
      <c r="D192" s="58">
        <v>800800</v>
      </c>
      <c r="E192" s="60">
        <v>791743.68</v>
      </c>
      <c r="F192" s="55">
        <f t="shared" si="13"/>
        <v>9056.319999999949</v>
      </c>
      <c r="G192" s="56"/>
    </row>
    <row r="193" spans="1:7" s="57" customFormat="1" ht="41.25" customHeight="1">
      <c r="A193" s="53" t="s">
        <v>105</v>
      </c>
      <c r="B193" s="54" t="s">
        <v>85</v>
      </c>
      <c r="C193" s="53" t="s">
        <v>262</v>
      </c>
      <c r="D193" s="58">
        <f>D194</f>
        <v>6192800</v>
      </c>
      <c r="E193" s="55">
        <f>E194</f>
        <v>6192175.62</v>
      </c>
      <c r="F193" s="55">
        <f t="shared" si="13"/>
        <v>624.3799999998882</v>
      </c>
      <c r="G193" s="56"/>
    </row>
    <row r="194" spans="1:7" s="57" customFormat="1" ht="39" customHeight="1">
      <c r="A194" s="61" t="s">
        <v>106</v>
      </c>
      <c r="B194" s="54" t="s">
        <v>85</v>
      </c>
      <c r="C194" s="53" t="s">
        <v>263</v>
      </c>
      <c r="D194" s="58">
        <f>D196+D209</f>
        <v>6192800</v>
      </c>
      <c r="E194" s="55">
        <f>E196+E209</f>
        <v>6192175.62</v>
      </c>
      <c r="F194" s="55">
        <f t="shared" si="13"/>
        <v>624.3799999998882</v>
      </c>
      <c r="G194" s="56"/>
    </row>
    <row r="195" spans="1:7" s="57" customFormat="1" ht="62.25" customHeight="1">
      <c r="A195" s="61" t="s">
        <v>453</v>
      </c>
      <c r="B195" s="54">
        <v>200</v>
      </c>
      <c r="C195" s="53" t="s">
        <v>454</v>
      </c>
      <c r="D195" s="58">
        <f>D196+D209</f>
        <v>6192800</v>
      </c>
      <c r="E195" s="55">
        <f>E196+E209</f>
        <v>6192175.62</v>
      </c>
      <c r="F195" s="55">
        <f t="shared" si="13"/>
        <v>624.3799999998882</v>
      </c>
      <c r="G195" s="56"/>
    </row>
    <row r="196" spans="1:7" s="57" customFormat="1" ht="49.5" customHeight="1">
      <c r="A196" s="61" t="s">
        <v>387</v>
      </c>
      <c r="B196" s="54">
        <v>200</v>
      </c>
      <c r="C196" s="53" t="s">
        <v>386</v>
      </c>
      <c r="D196" s="58">
        <f>D198+D204+D208</f>
        <v>1155600</v>
      </c>
      <c r="E196" s="55">
        <f>E197+E204+E208</f>
        <v>1155336.18</v>
      </c>
      <c r="F196" s="55">
        <f t="shared" si="13"/>
        <v>263.8200000000652</v>
      </c>
      <c r="G196" s="56"/>
    </row>
    <row r="197" spans="1:7" s="57" customFormat="1" ht="124.5" customHeight="1">
      <c r="A197" s="53" t="s">
        <v>572</v>
      </c>
      <c r="B197" s="54" t="s">
        <v>85</v>
      </c>
      <c r="C197" s="53" t="s">
        <v>385</v>
      </c>
      <c r="D197" s="58">
        <f>D200</f>
        <v>1050000</v>
      </c>
      <c r="E197" s="55">
        <f>E198</f>
        <v>1049736.18</v>
      </c>
      <c r="F197" s="55">
        <f t="shared" si="13"/>
        <v>263.8200000000652</v>
      </c>
      <c r="G197" s="56"/>
    </row>
    <row r="198" spans="1:7" s="57" customFormat="1" ht="69.75" customHeight="1">
      <c r="A198" s="53" t="s">
        <v>305</v>
      </c>
      <c r="B198" s="54" t="s">
        <v>85</v>
      </c>
      <c r="C198" s="53" t="s">
        <v>307</v>
      </c>
      <c r="D198" s="58">
        <f>D200</f>
        <v>1050000</v>
      </c>
      <c r="E198" s="55">
        <f>E199</f>
        <v>1049736.18</v>
      </c>
      <c r="F198" s="55">
        <f t="shared" si="13"/>
        <v>263.8200000000652</v>
      </c>
      <c r="G198" s="56"/>
    </row>
    <row r="199" spans="1:7" s="57" customFormat="1" ht="38.25" customHeight="1">
      <c r="A199" s="53" t="s">
        <v>306</v>
      </c>
      <c r="B199" s="54" t="s">
        <v>85</v>
      </c>
      <c r="C199" s="53" t="s">
        <v>308</v>
      </c>
      <c r="D199" s="58">
        <f>D200</f>
        <v>1050000</v>
      </c>
      <c r="E199" s="55">
        <f>E200</f>
        <v>1049736.18</v>
      </c>
      <c r="F199" s="55">
        <f t="shared" si="13"/>
        <v>263.8200000000652</v>
      </c>
      <c r="G199" s="56"/>
    </row>
    <row r="200" spans="1:7" s="57" customFormat="1" ht="124.5" customHeight="1">
      <c r="A200" s="53" t="s">
        <v>107</v>
      </c>
      <c r="B200" s="54" t="s">
        <v>85</v>
      </c>
      <c r="C200" s="53" t="s">
        <v>240</v>
      </c>
      <c r="D200" s="58">
        <v>1050000</v>
      </c>
      <c r="E200" s="60">
        <v>1049736.18</v>
      </c>
      <c r="F200" s="55">
        <f t="shared" si="13"/>
        <v>263.8200000000652</v>
      </c>
      <c r="G200" s="56"/>
    </row>
    <row r="201" spans="1:7" s="57" customFormat="1" ht="124.5" customHeight="1">
      <c r="A201" s="53" t="s">
        <v>573</v>
      </c>
      <c r="B201" s="54" t="s">
        <v>85</v>
      </c>
      <c r="C201" s="53" t="s">
        <v>474</v>
      </c>
      <c r="D201" s="58">
        <v>97600</v>
      </c>
      <c r="E201" s="60">
        <v>97600</v>
      </c>
      <c r="F201" s="55">
        <f t="shared" si="13"/>
        <v>0</v>
      </c>
      <c r="G201" s="56"/>
    </row>
    <row r="202" spans="1:7" s="57" customFormat="1" ht="124.5" customHeight="1">
      <c r="A202" s="53" t="s">
        <v>305</v>
      </c>
      <c r="B202" s="54" t="s">
        <v>85</v>
      </c>
      <c r="C202" s="53" t="s">
        <v>543</v>
      </c>
      <c r="D202" s="58">
        <v>97600</v>
      </c>
      <c r="E202" s="60">
        <v>97600</v>
      </c>
      <c r="F202" s="55">
        <f t="shared" si="13"/>
        <v>0</v>
      </c>
      <c r="G202" s="56"/>
    </row>
    <row r="203" spans="1:7" s="57" customFormat="1" ht="39" customHeight="1">
      <c r="A203" s="68" t="s">
        <v>306</v>
      </c>
      <c r="B203" s="54" t="s">
        <v>85</v>
      </c>
      <c r="C203" s="53" t="s">
        <v>475</v>
      </c>
      <c r="D203" s="58">
        <v>97600</v>
      </c>
      <c r="E203" s="60">
        <v>97600</v>
      </c>
      <c r="F203" s="55">
        <f t="shared" si="13"/>
        <v>0</v>
      </c>
      <c r="G203" s="56"/>
    </row>
    <row r="204" spans="1:7" s="57" customFormat="1" ht="102" customHeight="1">
      <c r="A204" s="53" t="s">
        <v>107</v>
      </c>
      <c r="B204" s="54" t="s">
        <v>85</v>
      </c>
      <c r="C204" s="53" t="s">
        <v>432</v>
      </c>
      <c r="D204" s="58">
        <v>97600</v>
      </c>
      <c r="E204" s="60">
        <v>97600</v>
      </c>
      <c r="F204" s="55">
        <f t="shared" si="13"/>
        <v>0</v>
      </c>
      <c r="G204" s="56"/>
    </row>
    <row r="205" spans="1:7" s="57" customFormat="1" ht="124.5" customHeight="1">
      <c r="A205" s="68" t="s">
        <v>538</v>
      </c>
      <c r="B205" s="68" t="s">
        <v>85</v>
      </c>
      <c r="C205" s="68" t="s">
        <v>476</v>
      </c>
      <c r="D205" s="69">
        <v>8000</v>
      </c>
      <c r="E205" s="60">
        <v>8000</v>
      </c>
      <c r="F205" s="55">
        <f t="shared" si="13"/>
        <v>0</v>
      </c>
      <c r="G205" s="56"/>
    </row>
    <row r="206" spans="1:7" s="57" customFormat="1" ht="72" customHeight="1">
      <c r="A206" s="53" t="s">
        <v>305</v>
      </c>
      <c r="B206" s="68" t="s">
        <v>85</v>
      </c>
      <c r="C206" s="68" t="s">
        <v>539</v>
      </c>
      <c r="D206" s="69">
        <v>8000</v>
      </c>
      <c r="E206" s="60">
        <v>8000</v>
      </c>
      <c r="F206" s="55">
        <f t="shared" si="13"/>
        <v>0</v>
      </c>
      <c r="G206" s="56"/>
    </row>
    <row r="207" spans="1:7" s="57" customFormat="1" ht="49.5" customHeight="1">
      <c r="A207" s="68" t="s">
        <v>306</v>
      </c>
      <c r="B207" s="68" t="s">
        <v>85</v>
      </c>
      <c r="C207" s="68" t="s">
        <v>477</v>
      </c>
      <c r="D207" s="69">
        <v>8000</v>
      </c>
      <c r="E207" s="60">
        <v>8000</v>
      </c>
      <c r="F207" s="55">
        <f t="shared" si="13"/>
        <v>0</v>
      </c>
      <c r="G207" s="56"/>
    </row>
    <row r="208" spans="1:7" s="57" customFormat="1" ht="95.25" customHeight="1">
      <c r="A208" s="53" t="s">
        <v>107</v>
      </c>
      <c r="B208" s="54" t="s">
        <v>85</v>
      </c>
      <c r="C208" s="53" t="s">
        <v>433</v>
      </c>
      <c r="D208" s="58">
        <v>8000</v>
      </c>
      <c r="E208" s="60">
        <v>8000</v>
      </c>
      <c r="F208" s="55" t="s">
        <v>73</v>
      </c>
      <c r="G208" s="56"/>
    </row>
    <row r="209" spans="1:7" s="57" customFormat="1" ht="47.25" customHeight="1">
      <c r="A209" s="53" t="s">
        <v>392</v>
      </c>
      <c r="B209" s="54" t="s">
        <v>85</v>
      </c>
      <c r="C209" s="53" t="s">
        <v>391</v>
      </c>
      <c r="D209" s="58">
        <f>D210+D217+D221+D225</f>
        <v>5037200</v>
      </c>
      <c r="E209" s="55">
        <f>E210+E217+E221+E225</f>
        <v>5036839.44</v>
      </c>
      <c r="F209" s="55">
        <f>D209-E209</f>
        <v>360.5599999995902</v>
      </c>
      <c r="G209" s="56"/>
    </row>
    <row r="210" spans="1:7" s="57" customFormat="1" ht="124.5" customHeight="1">
      <c r="A210" s="53" t="s">
        <v>390</v>
      </c>
      <c r="B210" s="54" t="s">
        <v>85</v>
      </c>
      <c r="C210" s="53" t="s">
        <v>389</v>
      </c>
      <c r="D210" s="58">
        <f>D212</f>
        <v>4096800</v>
      </c>
      <c r="E210" s="55">
        <f>E212</f>
        <v>4096439.46</v>
      </c>
      <c r="F210" s="55">
        <f>D210-E210</f>
        <v>360.54000000003725</v>
      </c>
      <c r="G210" s="56"/>
    </row>
    <row r="211" spans="1:7" s="57" customFormat="1" ht="69" customHeight="1">
      <c r="A211" s="53" t="s">
        <v>305</v>
      </c>
      <c r="B211" s="54" t="s">
        <v>85</v>
      </c>
      <c r="C211" s="53" t="s">
        <v>542</v>
      </c>
      <c r="D211" s="58">
        <f>D212</f>
        <v>4096800</v>
      </c>
      <c r="E211" s="55">
        <f>E212</f>
        <v>4096439.46</v>
      </c>
      <c r="F211" s="55">
        <f>D211-E211</f>
        <v>360.54000000003725</v>
      </c>
      <c r="G211" s="56"/>
    </row>
    <row r="212" spans="1:7" s="57" customFormat="1" ht="48.75" customHeight="1">
      <c r="A212" s="53" t="s">
        <v>306</v>
      </c>
      <c r="B212" s="54" t="s">
        <v>85</v>
      </c>
      <c r="C212" s="53" t="s">
        <v>388</v>
      </c>
      <c r="D212" s="58">
        <f>D213</f>
        <v>4096800</v>
      </c>
      <c r="E212" s="55">
        <f>E213</f>
        <v>4096439.46</v>
      </c>
      <c r="F212" s="55">
        <f>D212-E212</f>
        <v>360.54000000003725</v>
      </c>
      <c r="G212" s="56"/>
    </row>
    <row r="213" spans="1:7" s="57" customFormat="1" ht="124.5" customHeight="1">
      <c r="A213" s="53" t="s">
        <v>107</v>
      </c>
      <c r="B213" s="54" t="s">
        <v>85</v>
      </c>
      <c r="C213" s="53" t="s">
        <v>241</v>
      </c>
      <c r="D213" s="58">
        <v>4096800</v>
      </c>
      <c r="E213" s="60">
        <v>4096439.46</v>
      </c>
      <c r="F213" s="55">
        <f>D213-E213</f>
        <v>360.54000000003725</v>
      </c>
      <c r="G213" s="56"/>
    </row>
    <row r="214" spans="1:7" s="57" customFormat="1" ht="119.25" customHeight="1">
      <c r="A214" s="53" t="s">
        <v>574</v>
      </c>
      <c r="B214" s="54" t="s">
        <v>85</v>
      </c>
      <c r="C214" s="53" t="s">
        <v>478</v>
      </c>
      <c r="D214" s="58">
        <v>777300</v>
      </c>
      <c r="E214" s="60">
        <v>777300</v>
      </c>
      <c r="F214" s="55" t="s">
        <v>73</v>
      </c>
      <c r="G214" s="56"/>
    </row>
    <row r="215" spans="1:7" s="57" customFormat="1" ht="67.5" customHeight="1">
      <c r="A215" s="53" t="s">
        <v>305</v>
      </c>
      <c r="B215" s="54"/>
      <c r="C215" s="53" t="s">
        <v>541</v>
      </c>
      <c r="D215" s="58">
        <v>777300</v>
      </c>
      <c r="E215" s="60">
        <v>777300</v>
      </c>
      <c r="F215" s="55" t="s">
        <v>73</v>
      </c>
      <c r="G215" s="56"/>
    </row>
    <row r="216" spans="1:7" s="57" customFormat="1" ht="42.75" customHeight="1">
      <c r="A216" s="53" t="s">
        <v>306</v>
      </c>
      <c r="B216" s="54" t="s">
        <v>85</v>
      </c>
      <c r="C216" s="53" t="s">
        <v>479</v>
      </c>
      <c r="D216" s="58">
        <v>777300</v>
      </c>
      <c r="E216" s="60">
        <v>777300</v>
      </c>
      <c r="F216" s="55" t="s">
        <v>73</v>
      </c>
      <c r="G216" s="56"/>
    </row>
    <row r="217" spans="1:7" s="57" customFormat="1" ht="99.75" customHeight="1">
      <c r="A217" s="53" t="s">
        <v>107</v>
      </c>
      <c r="B217" s="54" t="s">
        <v>85</v>
      </c>
      <c r="C217" s="53" t="s">
        <v>417</v>
      </c>
      <c r="D217" s="58">
        <v>777300</v>
      </c>
      <c r="E217" s="60">
        <v>777300</v>
      </c>
      <c r="F217" s="55" t="s">
        <v>73</v>
      </c>
      <c r="G217" s="56"/>
    </row>
    <row r="218" spans="1:7" s="57" customFormat="1" ht="138" customHeight="1">
      <c r="A218" s="53" t="s">
        <v>575</v>
      </c>
      <c r="B218" s="54" t="s">
        <v>85</v>
      </c>
      <c r="C218" s="53" t="s">
        <v>480</v>
      </c>
      <c r="D218" s="58">
        <v>63100</v>
      </c>
      <c r="E218" s="60">
        <v>63100</v>
      </c>
      <c r="F218" s="55" t="s">
        <v>73</v>
      </c>
      <c r="G218" s="56"/>
    </row>
    <row r="219" spans="1:7" s="57" customFormat="1" ht="73.5" customHeight="1">
      <c r="A219" s="53" t="s">
        <v>305</v>
      </c>
      <c r="B219" s="54">
        <v>200</v>
      </c>
      <c r="C219" s="53" t="s">
        <v>540</v>
      </c>
      <c r="D219" s="58">
        <v>63100</v>
      </c>
      <c r="E219" s="60">
        <v>63100</v>
      </c>
      <c r="F219" s="55" t="s">
        <v>73</v>
      </c>
      <c r="G219" s="56"/>
    </row>
    <row r="220" spans="1:7" s="57" customFormat="1" ht="45.75" customHeight="1">
      <c r="A220" s="53" t="s">
        <v>306</v>
      </c>
      <c r="B220" s="54">
        <v>200</v>
      </c>
      <c r="C220" s="53" t="s">
        <v>481</v>
      </c>
      <c r="D220" s="58">
        <v>63100</v>
      </c>
      <c r="E220" s="60">
        <v>63100</v>
      </c>
      <c r="F220" s="55" t="s">
        <v>73</v>
      </c>
      <c r="G220" s="56"/>
    </row>
    <row r="221" spans="1:7" s="57" customFormat="1" ht="105" customHeight="1">
      <c r="A221" s="53" t="s">
        <v>107</v>
      </c>
      <c r="B221" s="54" t="s">
        <v>85</v>
      </c>
      <c r="C221" s="53" t="s">
        <v>418</v>
      </c>
      <c r="D221" s="58">
        <v>63100</v>
      </c>
      <c r="E221" s="60">
        <v>63100</v>
      </c>
      <c r="F221" s="55" t="s">
        <v>73</v>
      </c>
      <c r="G221" s="56"/>
    </row>
    <row r="222" spans="1:7" s="57" customFormat="1" ht="165.75" customHeight="1">
      <c r="A222" s="53" t="s">
        <v>576</v>
      </c>
      <c r="B222" s="54">
        <v>200</v>
      </c>
      <c r="C222" s="53" t="s">
        <v>482</v>
      </c>
      <c r="D222" s="58">
        <v>100000</v>
      </c>
      <c r="E222" s="60">
        <v>99999.98</v>
      </c>
      <c r="F222" s="55">
        <f aca="true" t="shared" si="14" ref="F222:F233">D222-E222</f>
        <v>0.020000000004074536</v>
      </c>
      <c r="G222" s="56"/>
    </row>
    <row r="223" spans="1:7" s="57" customFormat="1" ht="72.75" customHeight="1">
      <c r="A223" s="53" t="s">
        <v>305</v>
      </c>
      <c r="B223" s="54">
        <v>200</v>
      </c>
      <c r="C223" s="53" t="s">
        <v>544</v>
      </c>
      <c r="D223" s="58">
        <v>100000</v>
      </c>
      <c r="E223" s="60">
        <v>99999.98</v>
      </c>
      <c r="F223" s="55">
        <f>D223-E223</f>
        <v>0.020000000004074536</v>
      </c>
      <c r="G223" s="56"/>
    </row>
    <row r="224" spans="1:7" s="57" customFormat="1" ht="39" customHeight="1">
      <c r="A224" s="53" t="s">
        <v>306</v>
      </c>
      <c r="B224" s="54">
        <v>200</v>
      </c>
      <c r="C224" s="53" t="s">
        <v>483</v>
      </c>
      <c r="D224" s="58">
        <v>100000</v>
      </c>
      <c r="E224" s="60">
        <v>99999.98</v>
      </c>
      <c r="F224" s="55">
        <f t="shared" si="14"/>
        <v>0.020000000004074536</v>
      </c>
      <c r="G224" s="56"/>
    </row>
    <row r="225" spans="1:7" s="57" customFormat="1" ht="61.5" customHeight="1">
      <c r="A225" s="53" t="s">
        <v>455</v>
      </c>
      <c r="B225" s="54">
        <v>200</v>
      </c>
      <c r="C225" s="53" t="s">
        <v>426</v>
      </c>
      <c r="D225" s="58">
        <v>100000</v>
      </c>
      <c r="E225" s="60">
        <v>99999.98</v>
      </c>
      <c r="F225" s="55">
        <f t="shared" si="14"/>
        <v>0.020000000004074536</v>
      </c>
      <c r="G225" s="56"/>
    </row>
    <row r="226" spans="1:7" s="57" customFormat="1" ht="46.5" customHeight="1">
      <c r="A226" s="53" t="s">
        <v>108</v>
      </c>
      <c r="B226" s="54" t="s">
        <v>85</v>
      </c>
      <c r="C226" s="53" t="s">
        <v>264</v>
      </c>
      <c r="D226" s="58">
        <f>D227+D234</f>
        <v>298400</v>
      </c>
      <c r="E226" s="55">
        <f>E233+E234</f>
        <v>298369.55</v>
      </c>
      <c r="F226" s="55">
        <f t="shared" si="14"/>
        <v>30.45000000001164</v>
      </c>
      <c r="G226" s="56"/>
    </row>
    <row r="227" spans="1:7" s="57" customFormat="1" ht="44.25" customHeight="1">
      <c r="A227" s="53" t="s">
        <v>109</v>
      </c>
      <c r="B227" s="54" t="s">
        <v>85</v>
      </c>
      <c r="C227" s="53" t="s">
        <v>244</v>
      </c>
      <c r="D227" s="58">
        <f>D233</f>
        <v>278400</v>
      </c>
      <c r="E227" s="55">
        <f>E230</f>
        <v>278369.55</v>
      </c>
      <c r="F227" s="55">
        <f t="shared" si="14"/>
        <v>30.45000000001164</v>
      </c>
      <c r="G227" s="56"/>
    </row>
    <row r="228" spans="1:7" s="57" customFormat="1" ht="75" customHeight="1">
      <c r="A228" s="53" t="s">
        <v>491</v>
      </c>
      <c r="B228" s="54" t="s">
        <v>85</v>
      </c>
      <c r="C228" s="53" t="s">
        <v>492</v>
      </c>
      <c r="D228" s="58">
        <v>278400</v>
      </c>
      <c r="E228" s="55">
        <v>278369.55</v>
      </c>
      <c r="F228" s="55">
        <f>D228-E228</f>
        <v>30.45000000001164</v>
      </c>
      <c r="G228" s="56"/>
    </row>
    <row r="229" spans="1:7" s="57" customFormat="1" ht="99" customHeight="1">
      <c r="A229" s="53" t="s">
        <v>493</v>
      </c>
      <c r="B229" s="54" t="s">
        <v>85</v>
      </c>
      <c r="C229" s="53" t="s">
        <v>494</v>
      </c>
      <c r="D229" s="58">
        <v>278400</v>
      </c>
      <c r="E229" s="55">
        <v>278369.55</v>
      </c>
      <c r="F229" s="55">
        <f>D229-E229</f>
        <v>30.45000000001164</v>
      </c>
      <c r="G229" s="56"/>
    </row>
    <row r="230" spans="1:7" s="57" customFormat="1" ht="245.25" customHeight="1">
      <c r="A230" s="53" t="s">
        <v>394</v>
      </c>
      <c r="B230" s="54" t="s">
        <v>85</v>
      </c>
      <c r="C230" s="53" t="s">
        <v>393</v>
      </c>
      <c r="D230" s="58">
        <f>D232</f>
        <v>278400</v>
      </c>
      <c r="E230" s="55">
        <f>E232</f>
        <v>278369.55</v>
      </c>
      <c r="F230" s="55">
        <f t="shared" si="14"/>
        <v>30.45000000001164</v>
      </c>
      <c r="G230" s="56"/>
    </row>
    <row r="231" spans="1:7" s="57" customFormat="1" ht="49.5" customHeight="1">
      <c r="A231" s="53" t="s">
        <v>547</v>
      </c>
      <c r="B231" s="54" t="s">
        <v>85</v>
      </c>
      <c r="C231" s="53" t="s">
        <v>545</v>
      </c>
      <c r="D231" s="58">
        <f>D232</f>
        <v>278400</v>
      </c>
      <c r="E231" s="55">
        <f>E232</f>
        <v>278369.55</v>
      </c>
      <c r="F231" s="55">
        <f>D231-E231</f>
        <v>30.45000000001164</v>
      </c>
      <c r="G231" s="56"/>
    </row>
    <row r="232" spans="1:7" s="57" customFormat="1" ht="124.5" customHeight="1">
      <c r="A232" s="53" t="s">
        <v>309</v>
      </c>
      <c r="B232" s="54" t="s">
        <v>85</v>
      </c>
      <c r="C232" s="53" t="s">
        <v>310</v>
      </c>
      <c r="D232" s="58">
        <f>D233</f>
        <v>278400</v>
      </c>
      <c r="E232" s="55">
        <f>E233</f>
        <v>278369.55</v>
      </c>
      <c r="F232" s="55">
        <f t="shared" si="14"/>
        <v>30.45000000001164</v>
      </c>
      <c r="G232" s="56"/>
    </row>
    <row r="233" spans="1:7" s="57" customFormat="1" ht="75.75" customHeight="1">
      <c r="A233" s="61" t="s">
        <v>110</v>
      </c>
      <c r="B233" s="54" t="s">
        <v>85</v>
      </c>
      <c r="C233" s="53" t="s">
        <v>242</v>
      </c>
      <c r="D233" s="58">
        <v>278400</v>
      </c>
      <c r="E233" s="60">
        <v>278369.55</v>
      </c>
      <c r="F233" s="55">
        <f t="shared" si="14"/>
        <v>30.45000000001164</v>
      </c>
      <c r="G233" s="56"/>
    </row>
    <row r="234" spans="1:7" s="57" customFormat="1" ht="43.5" customHeight="1">
      <c r="A234" s="61" t="s">
        <v>435</v>
      </c>
      <c r="B234" s="54" t="s">
        <v>85</v>
      </c>
      <c r="C234" s="53" t="s">
        <v>434</v>
      </c>
      <c r="D234" s="58">
        <v>20000</v>
      </c>
      <c r="E234" s="55">
        <v>20000</v>
      </c>
      <c r="F234" s="75">
        <v>20000</v>
      </c>
      <c r="G234" s="56"/>
    </row>
    <row r="235" spans="1:7" s="57" customFormat="1" ht="69" customHeight="1">
      <c r="A235" s="53" t="s">
        <v>331</v>
      </c>
      <c r="B235" s="54" t="s">
        <v>85</v>
      </c>
      <c r="C235" s="53" t="s">
        <v>578</v>
      </c>
      <c r="D235" s="58">
        <v>20000</v>
      </c>
      <c r="E235" s="55">
        <v>20000</v>
      </c>
      <c r="F235" s="75">
        <v>20000</v>
      </c>
      <c r="G235" s="56"/>
    </row>
    <row r="236" spans="1:7" s="57" customFormat="1" ht="43.5" customHeight="1">
      <c r="A236" s="53" t="s">
        <v>504</v>
      </c>
      <c r="B236" s="54" t="s">
        <v>85</v>
      </c>
      <c r="C236" s="53" t="s">
        <v>577</v>
      </c>
      <c r="D236" s="58">
        <v>20000</v>
      </c>
      <c r="E236" s="55">
        <v>20000</v>
      </c>
      <c r="F236" s="75">
        <v>20000</v>
      </c>
      <c r="G236" s="56"/>
    </row>
    <row r="237" spans="1:7" s="57" customFormat="1" ht="115.5">
      <c r="A237" s="61" t="s">
        <v>580</v>
      </c>
      <c r="B237" s="54" t="s">
        <v>85</v>
      </c>
      <c r="C237" s="53" t="s">
        <v>579</v>
      </c>
      <c r="D237" s="58">
        <v>20000</v>
      </c>
      <c r="E237" s="55">
        <v>20000</v>
      </c>
      <c r="F237" s="75">
        <v>20000</v>
      </c>
      <c r="G237" s="56"/>
    </row>
    <row r="238" spans="1:7" s="57" customFormat="1" ht="45.75" customHeight="1">
      <c r="A238" s="53" t="s">
        <v>547</v>
      </c>
      <c r="B238" s="54" t="s">
        <v>85</v>
      </c>
      <c r="C238" s="53" t="s">
        <v>546</v>
      </c>
      <c r="D238" s="58">
        <v>20000</v>
      </c>
      <c r="E238" s="55">
        <v>20000</v>
      </c>
      <c r="F238" s="75">
        <v>20000</v>
      </c>
      <c r="G238" s="56"/>
    </row>
    <row r="239" spans="1:7" s="57" customFormat="1" ht="59.25" customHeight="1">
      <c r="A239" s="61" t="s">
        <v>309</v>
      </c>
      <c r="B239" s="54" t="s">
        <v>85</v>
      </c>
      <c r="C239" s="53" t="s">
        <v>484</v>
      </c>
      <c r="D239" s="58">
        <v>20000</v>
      </c>
      <c r="E239" s="55">
        <v>20000</v>
      </c>
      <c r="F239" s="75">
        <v>20000</v>
      </c>
      <c r="G239" s="56"/>
    </row>
    <row r="240" spans="1:7" s="57" customFormat="1" ht="59.25" customHeight="1">
      <c r="A240" s="61" t="s">
        <v>110</v>
      </c>
      <c r="B240" s="54" t="s">
        <v>85</v>
      </c>
      <c r="C240" s="53" t="s">
        <v>436</v>
      </c>
      <c r="D240" s="58">
        <v>20000</v>
      </c>
      <c r="E240" s="55">
        <v>20000</v>
      </c>
      <c r="F240" s="75">
        <v>20000</v>
      </c>
      <c r="G240" s="56"/>
    </row>
    <row r="241" spans="1:7" s="57" customFormat="1" ht="35.25" customHeight="1">
      <c r="A241" s="53" t="s">
        <v>111</v>
      </c>
      <c r="B241" s="54" t="s">
        <v>85</v>
      </c>
      <c r="C241" s="53" t="s">
        <v>265</v>
      </c>
      <c r="D241" s="58">
        <v>38700</v>
      </c>
      <c r="E241" s="55">
        <v>38650</v>
      </c>
      <c r="F241" s="55">
        <f>D241-E241</f>
        <v>50</v>
      </c>
      <c r="G241" s="56"/>
    </row>
    <row r="242" spans="1:7" s="57" customFormat="1" ht="47.25" customHeight="1">
      <c r="A242" s="53" t="s">
        <v>207</v>
      </c>
      <c r="B242" s="54" t="s">
        <v>85</v>
      </c>
      <c r="C242" s="53" t="s">
        <v>266</v>
      </c>
      <c r="D242" s="58">
        <v>38700</v>
      </c>
      <c r="E242" s="55">
        <v>38650</v>
      </c>
      <c r="F242" s="55">
        <f>D242-E242</f>
        <v>50</v>
      </c>
      <c r="G242" s="56"/>
    </row>
    <row r="243" spans="1:7" s="57" customFormat="1" ht="63" customHeight="1">
      <c r="A243" s="53" t="s">
        <v>495</v>
      </c>
      <c r="B243" s="54">
        <v>200</v>
      </c>
      <c r="C243" s="53" t="s">
        <v>496</v>
      </c>
      <c r="D243" s="58">
        <v>38700</v>
      </c>
      <c r="E243" s="55">
        <v>38650</v>
      </c>
      <c r="F243" s="55">
        <f>D243-E243</f>
        <v>50</v>
      </c>
      <c r="G243" s="56"/>
    </row>
    <row r="244" spans="1:7" s="57" customFormat="1" ht="72.75" customHeight="1">
      <c r="A244" s="53" t="s">
        <v>498</v>
      </c>
      <c r="B244" s="54">
        <v>200</v>
      </c>
      <c r="C244" s="53" t="s">
        <v>497</v>
      </c>
      <c r="D244" s="58">
        <v>38700</v>
      </c>
      <c r="E244" s="55">
        <v>38650</v>
      </c>
      <c r="F244" s="55">
        <f>D244-E244</f>
        <v>50</v>
      </c>
      <c r="G244" s="56"/>
    </row>
    <row r="245" spans="1:7" s="57" customFormat="1" ht="163.5" customHeight="1">
      <c r="A245" s="53" t="s">
        <v>396</v>
      </c>
      <c r="B245" s="54">
        <v>200</v>
      </c>
      <c r="C245" s="53" t="s">
        <v>395</v>
      </c>
      <c r="D245" s="58">
        <v>38700</v>
      </c>
      <c r="E245" s="55">
        <v>38650</v>
      </c>
      <c r="F245" s="55">
        <f>D245-E245</f>
        <v>50</v>
      </c>
      <c r="G245" s="56"/>
    </row>
    <row r="246" spans="1:7" s="57" customFormat="1" ht="124.5" customHeight="1">
      <c r="A246" s="53" t="s">
        <v>275</v>
      </c>
      <c r="B246" s="54">
        <v>200</v>
      </c>
      <c r="C246" s="53" t="s">
        <v>311</v>
      </c>
      <c r="D246" s="58">
        <f>D248</f>
        <v>31400</v>
      </c>
      <c r="E246" s="55">
        <f>E247</f>
        <v>31400</v>
      </c>
      <c r="F246" s="55" t="s">
        <v>73</v>
      </c>
      <c r="G246" s="56"/>
    </row>
    <row r="247" spans="1:7" s="57" customFormat="1" ht="124.5" customHeight="1">
      <c r="A247" s="53" t="s">
        <v>274</v>
      </c>
      <c r="B247" s="54">
        <v>200</v>
      </c>
      <c r="C247" s="53" t="s">
        <v>312</v>
      </c>
      <c r="D247" s="58">
        <f>D248</f>
        <v>31400</v>
      </c>
      <c r="E247" s="55">
        <f>E248</f>
        <v>31400</v>
      </c>
      <c r="F247" s="55" t="s">
        <v>73</v>
      </c>
      <c r="G247" s="56"/>
    </row>
    <row r="248" spans="1:7" s="57" customFormat="1" ht="124.5" customHeight="1">
      <c r="A248" s="53" t="s">
        <v>272</v>
      </c>
      <c r="B248" s="54">
        <v>200</v>
      </c>
      <c r="C248" s="53" t="s">
        <v>271</v>
      </c>
      <c r="D248" s="58">
        <v>31400</v>
      </c>
      <c r="E248" s="60">
        <v>31400</v>
      </c>
      <c r="F248" s="55" t="s">
        <v>73</v>
      </c>
      <c r="G248" s="56"/>
    </row>
    <row r="249" spans="1:7" s="57" customFormat="1" ht="70.5" customHeight="1">
      <c r="A249" s="53" t="s">
        <v>279</v>
      </c>
      <c r="B249" s="54" t="s">
        <v>85</v>
      </c>
      <c r="C249" s="53" t="s">
        <v>313</v>
      </c>
      <c r="D249" s="58">
        <f>D251</f>
        <v>7300</v>
      </c>
      <c r="E249" s="55">
        <f>E250</f>
        <v>7250</v>
      </c>
      <c r="F249" s="55">
        <f>D249-E249</f>
        <v>50</v>
      </c>
      <c r="G249" s="56"/>
    </row>
    <row r="250" spans="1:7" s="57" customFormat="1" ht="65.25" customHeight="1">
      <c r="A250" s="53" t="s">
        <v>281</v>
      </c>
      <c r="B250" s="54" t="s">
        <v>85</v>
      </c>
      <c r="C250" s="53" t="s">
        <v>314</v>
      </c>
      <c r="D250" s="58">
        <f>D251</f>
        <v>7300</v>
      </c>
      <c r="E250" s="55">
        <f>E251</f>
        <v>7250</v>
      </c>
      <c r="F250" s="55">
        <f>D250-E250</f>
        <v>50</v>
      </c>
      <c r="G250" s="56"/>
    </row>
    <row r="251" spans="1:7" s="57" customFormat="1" ht="73.5" customHeight="1">
      <c r="A251" s="53" t="s">
        <v>90</v>
      </c>
      <c r="B251" s="54" t="s">
        <v>85</v>
      </c>
      <c r="C251" s="53" t="s">
        <v>243</v>
      </c>
      <c r="D251" s="58">
        <v>7300</v>
      </c>
      <c r="E251" s="60">
        <v>7250</v>
      </c>
      <c r="F251" s="55">
        <f>D251-E251</f>
        <v>50</v>
      </c>
      <c r="G251" s="56"/>
    </row>
    <row r="252" spans="1:6" ht="33">
      <c r="A252" s="70" t="s">
        <v>112</v>
      </c>
      <c r="B252" s="71" t="s">
        <v>113</v>
      </c>
      <c r="C252" s="70" t="s">
        <v>1</v>
      </c>
      <c r="D252" s="72">
        <v>-782300</v>
      </c>
      <c r="E252" s="73">
        <v>1626822.64</v>
      </c>
      <c r="F252" s="71" t="s">
        <v>1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F39"/>
  <sheetViews>
    <sheetView view="pageBreakPreview" zoomScaleSheetLayoutView="100" zoomScalePageLayoutView="0" workbookViewId="0" topLeftCell="B11">
      <selection activeCell="CO16" sqref="CO16:DF16"/>
    </sheetView>
  </sheetViews>
  <sheetFormatPr defaultColWidth="0.875" defaultRowHeight="12.75"/>
  <cols>
    <col min="1" max="50" width="0.875" style="13" customWidth="1"/>
    <col min="51" max="51" width="8.375" style="13" customWidth="1"/>
    <col min="52" max="90" width="0.875" style="13" customWidth="1"/>
    <col min="91" max="91" width="0.74609375" style="13" customWidth="1"/>
    <col min="92" max="92" width="0.2421875" style="13" hidden="1" customWidth="1"/>
    <col min="93" max="100" width="0.875" style="13" customWidth="1"/>
    <col min="101" max="101" width="0.74609375" style="13" customWidth="1"/>
    <col min="102" max="102" width="0.875" style="13" hidden="1" customWidth="1"/>
    <col min="103" max="16384" width="0.875" style="13" customWidth="1"/>
  </cols>
  <sheetData>
    <row r="1" ht="12">
      <c r="DF1" s="14" t="s">
        <v>38</v>
      </c>
    </row>
    <row r="2" spans="1:110" s="15" customFormat="1" ht="25.5" customHeight="1">
      <c r="A2" s="174" t="s">
        <v>39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</row>
    <row r="3" spans="1:110" ht="59.25" customHeight="1">
      <c r="A3" s="166" t="s">
        <v>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75" t="s">
        <v>40</v>
      </c>
      <c r="AD3" s="166"/>
      <c r="AE3" s="166"/>
      <c r="AF3" s="166"/>
      <c r="AG3" s="166"/>
      <c r="AH3" s="166"/>
      <c r="AI3" s="166" t="s">
        <v>41</v>
      </c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 t="s">
        <v>42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 t="s">
        <v>10</v>
      </c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 t="s">
        <v>26</v>
      </c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</row>
    <row r="4" spans="1:110" s="16" customFormat="1" ht="12" customHeight="1" thickBot="1">
      <c r="A4" s="176">
        <v>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9">
        <v>2</v>
      </c>
      <c r="AD4" s="178"/>
      <c r="AE4" s="178"/>
      <c r="AF4" s="178"/>
      <c r="AG4" s="178"/>
      <c r="AH4" s="178"/>
      <c r="AI4" s="178">
        <v>3</v>
      </c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>
        <v>4</v>
      </c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>
        <v>5</v>
      </c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>
        <v>6</v>
      </c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78"/>
    </row>
    <row r="5" spans="1:110" ht="22.5" customHeight="1">
      <c r="A5" s="171" t="s">
        <v>23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3"/>
      <c r="AC5" s="180" t="s">
        <v>43</v>
      </c>
      <c r="AD5" s="177"/>
      <c r="AE5" s="177"/>
      <c r="AF5" s="177"/>
      <c r="AG5" s="177"/>
      <c r="AH5" s="177"/>
      <c r="AI5" s="177" t="s">
        <v>44</v>
      </c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0">
        <f>AZ15</f>
        <v>782300</v>
      </c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81">
        <f>BW15</f>
        <v>-1626822.64</v>
      </c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3"/>
      <c r="CO5" s="170" t="s">
        <v>73</v>
      </c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</row>
    <row r="6" spans="1:110" ht="12" customHeight="1">
      <c r="A6" s="150" t="s">
        <v>45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2"/>
      <c r="AC6" s="119" t="s">
        <v>46</v>
      </c>
      <c r="AD6" s="119"/>
      <c r="AE6" s="119"/>
      <c r="AF6" s="119"/>
      <c r="AG6" s="119"/>
      <c r="AH6" s="120"/>
      <c r="AI6" s="122" t="s">
        <v>44</v>
      </c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20"/>
      <c r="AZ6" s="124" t="s">
        <v>64</v>
      </c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6"/>
      <c r="BW6" s="124" t="s">
        <v>64</v>
      </c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6"/>
      <c r="CO6" s="124" t="s">
        <v>64</v>
      </c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6"/>
    </row>
    <row r="7" spans="1:110" ht="22.5" customHeight="1">
      <c r="A7" s="167" t="s">
        <v>47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9"/>
      <c r="AC7" s="87"/>
      <c r="AD7" s="87"/>
      <c r="AE7" s="87"/>
      <c r="AF7" s="87"/>
      <c r="AG7" s="87"/>
      <c r="AH7" s="121"/>
      <c r="AI7" s="123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121"/>
      <c r="AZ7" s="127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128"/>
      <c r="BW7" s="127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128"/>
      <c r="CO7" s="127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128"/>
    </row>
    <row r="8" spans="1:110" ht="12" customHeight="1">
      <c r="A8" s="160" t="s">
        <v>48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2"/>
      <c r="AC8" s="122" t="s">
        <v>73</v>
      </c>
      <c r="AD8" s="119"/>
      <c r="AE8" s="119"/>
      <c r="AF8" s="119"/>
      <c r="AG8" s="119"/>
      <c r="AH8" s="120"/>
      <c r="AI8" s="122" t="s">
        <v>73</v>
      </c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20"/>
      <c r="AZ8" s="124" t="s">
        <v>64</v>
      </c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6"/>
      <c r="BW8" s="124" t="s">
        <v>64</v>
      </c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6"/>
      <c r="CO8" s="124" t="s">
        <v>64</v>
      </c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9"/>
    </row>
    <row r="9" spans="1:110" ht="12" customHeight="1">
      <c r="A9" s="153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5"/>
      <c r="AC9" s="163"/>
      <c r="AD9" s="164"/>
      <c r="AE9" s="164"/>
      <c r="AF9" s="164"/>
      <c r="AG9" s="164"/>
      <c r="AH9" s="165"/>
      <c r="AI9" s="123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121"/>
      <c r="AZ9" s="127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128"/>
      <c r="BW9" s="127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128"/>
      <c r="CO9" s="127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130"/>
    </row>
    <row r="10" spans="1:110" ht="12" customHeight="1">
      <c r="A10" s="160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2"/>
      <c r="AC10" s="123"/>
      <c r="AD10" s="87"/>
      <c r="AE10" s="87"/>
      <c r="AF10" s="87"/>
      <c r="AG10" s="87"/>
      <c r="AH10" s="121"/>
      <c r="AI10" s="122" t="s">
        <v>73</v>
      </c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20"/>
      <c r="AZ10" s="124" t="s">
        <v>64</v>
      </c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6"/>
      <c r="BW10" s="124" t="s">
        <v>64</v>
      </c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6"/>
      <c r="CO10" s="124" t="s">
        <v>64</v>
      </c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9"/>
    </row>
    <row r="11" spans="1:110" ht="22.5" customHeight="1">
      <c r="A11" s="156" t="s">
        <v>49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8"/>
      <c r="AC11" s="131" t="s">
        <v>50</v>
      </c>
      <c r="AD11" s="132"/>
      <c r="AE11" s="132"/>
      <c r="AF11" s="132"/>
      <c r="AG11" s="132"/>
      <c r="AH11" s="132"/>
      <c r="AI11" s="132" t="s">
        <v>44</v>
      </c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16" t="s">
        <v>64</v>
      </c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59"/>
      <c r="BW11" s="116" t="s">
        <v>64</v>
      </c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59"/>
      <c r="CO11" s="116" t="s">
        <v>64</v>
      </c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8"/>
    </row>
    <row r="12" spans="1:110" ht="12" customHeight="1">
      <c r="A12" s="150" t="s">
        <v>48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2"/>
      <c r="AC12" s="119"/>
      <c r="AD12" s="119"/>
      <c r="AE12" s="119"/>
      <c r="AF12" s="119"/>
      <c r="AG12" s="119"/>
      <c r="AH12" s="120"/>
      <c r="AI12" s="122" t="s">
        <v>73</v>
      </c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20"/>
      <c r="AZ12" s="124" t="s">
        <v>64</v>
      </c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6"/>
      <c r="BW12" s="124" t="s">
        <v>64</v>
      </c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6"/>
      <c r="CO12" s="124" t="s">
        <v>64</v>
      </c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9"/>
    </row>
    <row r="13" spans="1:110" ht="15" customHeight="1">
      <c r="A13" s="153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5"/>
      <c r="AC13" s="87"/>
      <c r="AD13" s="87"/>
      <c r="AE13" s="87"/>
      <c r="AF13" s="87"/>
      <c r="AG13" s="87"/>
      <c r="AH13" s="121"/>
      <c r="AI13" s="123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121"/>
      <c r="AZ13" s="127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128"/>
      <c r="BW13" s="127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128"/>
      <c r="CO13" s="127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130"/>
    </row>
    <row r="14" spans="1:110" ht="15" customHeight="1">
      <c r="A14" s="142" t="s">
        <v>51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4"/>
      <c r="AC14" s="131" t="s">
        <v>52</v>
      </c>
      <c r="AD14" s="132"/>
      <c r="AE14" s="132"/>
      <c r="AF14" s="132"/>
      <c r="AG14" s="132"/>
      <c r="AH14" s="132"/>
      <c r="AI14" s="139" t="s">
        <v>198</v>
      </c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31"/>
      <c r="AZ14" s="98">
        <f>AZ15</f>
        <v>782300</v>
      </c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147">
        <f>BW15</f>
        <v>-1626822.64</v>
      </c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9"/>
      <c r="CO14" s="116" t="s">
        <v>64</v>
      </c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8"/>
    </row>
    <row r="15" spans="1:110" ht="15" customHeight="1">
      <c r="A15" s="23" t="s">
        <v>51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24"/>
      <c r="AC15" s="131" t="s">
        <v>52</v>
      </c>
      <c r="AD15" s="132"/>
      <c r="AE15" s="132"/>
      <c r="AF15" s="132"/>
      <c r="AG15" s="132"/>
      <c r="AH15" s="132"/>
      <c r="AI15" s="139" t="s">
        <v>189</v>
      </c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31"/>
      <c r="AZ15" s="98">
        <v>782300</v>
      </c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147">
        <v>-1626822.64</v>
      </c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9"/>
      <c r="CO15" s="98" t="s">
        <v>73</v>
      </c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</row>
    <row r="16" spans="1:110" ht="23.25" customHeight="1">
      <c r="A16" s="95" t="s">
        <v>56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7"/>
      <c r="AC16" s="131" t="s">
        <v>53</v>
      </c>
      <c r="AD16" s="132"/>
      <c r="AE16" s="132"/>
      <c r="AF16" s="132"/>
      <c r="AG16" s="132"/>
      <c r="AH16" s="132"/>
      <c r="AI16" s="139" t="s">
        <v>190</v>
      </c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31"/>
      <c r="AZ16" s="92">
        <f>AZ17</f>
        <v>-25114300</v>
      </c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4"/>
      <c r="BW16" s="136">
        <f>BW17</f>
        <v>-27587800.48</v>
      </c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8"/>
      <c r="CO16" s="99" t="s">
        <v>73</v>
      </c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141"/>
    </row>
    <row r="17" spans="1:110" ht="29.25" customHeight="1" thickBot="1">
      <c r="A17" s="95" t="s">
        <v>57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7"/>
      <c r="AC17" s="100" t="s">
        <v>53</v>
      </c>
      <c r="AD17" s="101"/>
      <c r="AE17" s="101"/>
      <c r="AF17" s="101"/>
      <c r="AG17" s="101"/>
      <c r="AH17" s="101"/>
      <c r="AI17" s="145" t="s">
        <v>191</v>
      </c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00"/>
      <c r="AZ17" s="98">
        <f>AZ18</f>
        <v>-25114300</v>
      </c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136">
        <f>BW18</f>
        <v>-27587800.48</v>
      </c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8"/>
      <c r="CO17" s="105" t="s">
        <v>1</v>
      </c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6"/>
    </row>
    <row r="18" spans="1:110" ht="27" customHeight="1" thickBot="1">
      <c r="A18" s="95" t="s">
        <v>58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7"/>
      <c r="AC18" s="100" t="s">
        <v>53</v>
      </c>
      <c r="AD18" s="101"/>
      <c r="AE18" s="101"/>
      <c r="AF18" s="101"/>
      <c r="AG18" s="101"/>
      <c r="AH18" s="101"/>
      <c r="AI18" s="102" t="s">
        <v>192</v>
      </c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4"/>
      <c r="AZ18" s="98">
        <f>AZ19</f>
        <v>-25114300</v>
      </c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136">
        <f>BW19</f>
        <v>-27587800.48</v>
      </c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8"/>
      <c r="CO18" s="105" t="s">
        <v>1</v>
      </c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6"/>
    </row>
    <row r="19" spans="1:110" ht="33.75" customHeight="1" thickBot="1">
      <c r="A19" s="95" t="s">
        <v>59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7"/>
      <c r="AC19" s="100" t="s">
        <v>53</v>
      </c>
      <c r="AD19" s="101"/>
      <c r="AE19" s="101"/>
      <c r="AF19" s="101"/>
      <c r="AG19" s="101"/>
      <c r="AH19" s="101"/>
      <c r="AI19" s="102" t="s">
        <v>193</v>
      </c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4"/>
      <c r="AZ19" s="98">
        <v>-25114300</v>
      </c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133">
        <v>-27587800.48</v>
      </c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5"/>
      <c r="CO19" s="105" t="s">
        <v>1</v>
      </c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6"/>
    </row>
    <row r="20" spans="1:110" ht="24" customHeight="1" thickBot="1">
      <c r="A20" s="95" t="s">
        <v>60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7"/>
      <c r="AC20" s="100" t="s">
        <v>54</v>
      </c>
      <c r="AD20" s="101"/>
      <c r="AE20" s="101"/>
      <c r="AF20" s="101"/>
      <c r="AG20" s="101"/>
      <c r="AH20" s="101"/>
      <c r="AI20" s="102" t="s">
        <v>194</v>
      </c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4"/>
      <c r="AZ20" s="98">
        <f>AZ21</f>
        <v>25896600</v>
      </c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113">
        <f>BW21</f>
        <v>25960977.84</v>
      </c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5"/>
      <c r="CO20" s="105" t="s">
        <v>1</v>
      </c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6"/>
    </row>
    <row r="21" spans="1:110" ht="27" customHeight="1" thickBot="1">
      <c r="A21" s="95" t="s">
        <v>61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7"/>
      <c r="AC21" s="100" t="s">
        <v>54</v>
      </c>
      <c r="AD21" s="101"/>
      <c r="AE21" s="101"/>
      <c r="AF21" s="101"/>
      <c r="AG21" s="101"/>
      <c r="AH21" s="101"/>
      <c r="AI21" s="102" t="s">
        <v>195</v>
      </c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4"/>
      <c r="AZ21" s="98">
        <f>AZ22</f>
        <v>25896600</v>
      </c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113">
        <f>BW22</f>
        <v>25960977.84</v>
      </c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5"/>
      <c r="CO21" s="105" t="s">
        <v>1</v>
      </c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6"/>
    </row>
    <row r="22" spans="1:110" ht="32.25" customHeight="1" thickBot="1">
      <c r="A22" s="95" t="s">
        <v>62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7"/>
      <c r="AC22" s="100" t="s">
        <v>54</v>
      </c>
      <c r="AD22" s="101"/>
      <c r="AE22" s="101"/>
      <c r="AF22" s="101"/>
      <c r="AG22" s="101"/>
      <c r="AH22" s="101"/>
      <c r="AI22" s="102" t="s">
        <v>196</v>
      </c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4"/>
      <c r="AZ22" s="98">
        <f>AZ23</f>
        <v>25896600</v>
      </c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113">
        <f>BW23</f>
        <v>25960977.84</v>
      </c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5"/>
      <c r="CO22" s="105" t="s">
        <v>1</v>
      </c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6"/>
    </row>
    <row r="23" spans="1:110" ht="37.5" customHeight="1" thickBot="1">
      <c r="A23" s="107" t="s">
        <v>63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9"/>
      <c r="AC23" s="100" t="s">
        <v>54</v>
      </c>
      <c r="AD23" s="101"/>
      <c r="AE23" s="101"/>
      <c r="AF23" s="101"/>
      <c r="AG23" s="101"/>
      <c r="AH23" s="101"/>
      <c r="AI23" s="102" t="s">
        <v>197</v>
      </c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4"/>
      <c r="AZ23" s="98">
        <v>25896600</v>
      </c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110">
        <v>25960977.84</v>
      </c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2"/>
      <c r="CO23" s="105" t="s">
        <v>1</v>
      </c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6"/>
    </row>
    <row r="24" spans="30:33" ht="32.25" customHeight="1">
      <c r="AD24" s="18"/>
      <c r="AE24" s="18"/>
      <c r="AF24" s="18"/>
      <c r="AG24" s="18"/>
    </row>
    <row r="25" spans="1:75" s="19" customFormat="1" ht="11.25">
      <c r="A25" s="19" t="s">
        <v>181</v>
      </c>
      <c r="B25" s="48" t="s">
        <v>431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J25" s="25"/>
      <c r="BK25" s="85" t="s">
        <v>419</v>
      </c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</row>
    <row r="26" spans="14:78" s="19" customFormat="1" ht="11.25">
      <c r="N26" s="26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26"/>
      <c r="AH26" s="26"/>
      <c r="AI26" s="26"/>
      <c r="AJ26" s="26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19:97" s="19" customFormat="1" ht="11.25">
      <c r="S27" s="20"/>
      <c r="T27" s="20"/>
      <c r="U27" s="20"/>
      <c r="V27" s="20"/>
      <c r="W27" s="20"/>
      <c r="X27" s="20"/>
      <c r="Y27" s="20"/>
      <c r="AR27" s="20"/>
      <c r="AS27" s="20"/>
      <c r="AT27" s="20"/>
      <c r="AU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</row>
    <row r="28" s="19" customFormat="1" ht="11.25"/>
    <row r="29" spans="1:77" s="21" customFormat="1" ht="11.25">
      <c r="A29" s="26"/>
      <c r="B29" s="26" t="s">
        <v>68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 t="s">
        <v>69</v>
      </c>
      <c r="N29" s="26"/>
      <c r="O29" s="26"/>
      <c r="P29" s="26"/>
      <c r="Q29" s="26"/>
      <c r="R29" s="27"/>
      <c r="S29" s="27"/>
      <c r="T29" s="27"/>
      <c r="U29" s="27"/>
      <c r="V29" s="27"/>
      <c r="W29" s="27"/>
      <c r="X29" s="27"/>
      <c r="Y29" s="27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19"/>
      <c r="AS29" s="19"/>
      <c r="AT29" s="19"/>
      <c r="AU29" s="19"/>
      <c r="AV29" s="25" t="s">
        <v>67</v>
      </c>
      <c r="AW29" s="25"/>
      <c r="AX29" s="25"/>
      <c r="AY29" s="25"/>
      <c r="AZ29" s="25"/>
      <c r="BA29" s="25"/>
      <c r="BB29" s="85" t="s">
        <v>72</v>
      </c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</row>
    <row r="30" spans="1:74" s="21" customFormat="1" ht="11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  <c r="S30" s="27"/>
      <c r="T30" s="27"/>
      <c r="U30" s="27"/>
      <c r="V30" s="27"/>
      <c r="W30" s="27"/>
      <c r="X30" s="27"/>
      <c r="Y30" s="27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19"/>
      <c r="AS30" s="19"/>
      <c r="AT30" s="19"/>
      <c r="AU30" s="19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V30" s="21" t="s">
        <v>182</v>
      </c>
    </row>
    <row r="31" spans="1:104" s="21" customFormat="1" ht="11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AR31" s="20"/>
      <c r="AS31" s="20"/>
      <c r="AT31" s="20"/>
      <c r="AU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</row>
    <row r="32" spans="1:75" s="21" customFormat="1" ht="11.25">
      <c r="A32" s="19" t="s">
        <v>70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9"/>
      <c r="AL32" s="19"/>
      <c r="AM32" s="19"/>
      <c r="AN32" s="19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 t="s">
        <v>0</v>
      </c>
      <c r="BN32" s="25"/>
      <c r="BO32" s="25"/>
      <c r="BP32" s="25"/>
      <c r="BQ32" s="25"/>
      <c r="BR32" s="25"/>
      <c r="BS32" s="25"/>
      <c r="BT32" s="25"/>
      <c r="BU32" s="25"/>
      <c r="BV32" s="25"/>
      <c r="BW32" s="25"/>
    </row>
    <row r="33" spans="19:77" s="21" customFormat="1" ht="11.25" customHeight="1"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26"/>
      <c r="AL33" s="26"/>
      <c r="AM33" s="26"/>
      <c r="AN33" s="26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="19" customFormat="1" ht="11.25">
      <c r="AU34" s="22"/>
    </row>
    <row r="35" spans="1:35" s="19" customFormat="1" ht="11.25">
      <c r="A35" s="86"/>
      <c r="B35" s="86"/>
      <c r="C35" s="87" t="s">
        <v>465</v>
      </c>
      <c r="D35" s="87"/>
      <c r="E35" s="87"/>
      <c r="F35" s="87"/>
      <c r="G35" s="88"/>
      <c r="H35" s="88"/>
      <c r="J35" s="89" t="s">
        <v>466</v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8">
        <v>20</v>
      </c>
      <c r="AC35" s="88"/>
      <c r="AD35" s="88"/>
      <c r="AE35" s="88"/>
      <c r="AF35" s="90" t="s">
        <v>467</v>
      </c>
      <c r="AG35" s="90"/>
      <c r="AH35" s="90"/>
      <c r="AI35" s="19" t="s">
        <v>55</v>
      </c>
    </row>
    <row r="36" ht="3" customHeight="1"/>
    <row r="38" ht="12">
      <c r="CH38" s="13" t="s">
        <v>268</v>
      </c>
    </row>
    <row r="39" spans="23:67" ht="12">
      <c r="W39" s="13" t="s">
        <v>267</v>
      </c>
      <c r="BO39" s="13" t="s">
        <v>269</v>
      </c>
    </row>
  </sheetData>
  <sheetProtection/>
  <mergeCells count="124">
    <mergeCell ref="CO6:DF7"/>
    <mergeCell ref="AI8:AY9"/>
    <mergeCell ref="AZ8:BV9"/>
    <mergeCell ref="CO4:DF4"/>
    <mergeCell ref="BW4:CN4"/>
    <mergeCell ref="AC4:AH4"/>
    <mergeCell ref="AI4:AY4"/>
    <mergeCell ref="AZ4:BV4"/>
    <mergeCell ref="AC5:AH5"/>
    <mergeCell ref="BW5:CN5"/>
    <mergeCell ref="A4:AB4"/>
    <mergeCell ref="AI6:AY7"/>
    <mergeCell ref="AZ6:BV7"/>
    <mergeCell ref="AI5:AY5"/>
    <mergeCell ref="BW6:CN7"/>
    <mergeCell ref="AZ5:BV5"/>
    <mergeCell ref="A2:DF2"/>
    <mergeCell ref="A3:AB3"/>
    <mergeCell ref="AC3:AH3"/>
    <mergeCell ref="AI3:AY3"/>
    <mergeCell ref="AZ3:BV3"/>
    <mergeCell ref="BW3:CN3"/>
    <mergeCell ref="A10:AB10"/>
    <mergeCell ref="AC8:AH10"/>
    <mergeCell ref="CO3:DF3"/>
    <mergeCell ref="A8:AB8"/>
    <mergeCell ref="A9:AB9"/>
    <mergeCell ref="A7:AB7"/>
    <mergeCell ref="A6:AB6"/>
    <mergeCell ref="AC6:AH7"/>
    <mergeCell ref="CO5:DF5"/>
    <mergeCell ref="A5:AB5"/>
    <mergeCell ref="BW14:CN14"/>
    <mergeCell ref="AZ15:BV15"/>
    <mergeCell ref="A12:AB12"/>
    <mergeCell ref="A13:AB13"/>
    <mergeCell ref="A11:AB11"/>
    <mergeCell ref="AC11:AH11"/>
    <mergeCell ref="AI11:AY11"/>
    <mergeCell ref="AZ11:BV11"/>
    <mergeCell ref="BW11:CN11"/>
    <mergeCell ref="AC15:AH15"/>
    <mergeCell ref="CO14:DF14"/>
    <mergeCell ref="CO21:DF21"/>
    <mergeCell ref="A14:AB14"/>
    <mergeCell ref="AC14:AH14"/>
    <mergeCell ref="AI18:AY18"/>
    <mergeCell ref="AI19:AY19"/>
    <mergeCell ref="AI17:AY17"/>
    <mergeCell ref="AI14:AY14"/>
    <mergeCell ref="BW15:CN15"/>
    <mergeCell ref="AZ14:BV14"/>
    <mergeCell ref="A17:AB17"/>
    <mergeCell ref="A21:AB21"/>
    <mergeCell ref="AC21:AH21"/>
    <mergeCell ref="A20:AB20"/>
    <mergeCell ref="AC18:AH18"/>
    <mergeCell ref="AC20:AH20"/>
    <mergeCell ref="AC16:AH16"/>
    <mergeCell ref="CO15:DF15"/>
    <mergeCell ref="BW19:CN19"/>
    <mergeCell ref="BW17:CN17"/>
    <mergeCell ref="AI16:AY16"/>
    <mergeCell ref="CO16:DF16"/>
    <mergeCell ref="BW18:CN18"/>
    <mergeCell ref="AI15:AY15"/>
    <mergeCell ref="CO18:DF18"/>
    <mergeCell ref="BW16:CN16"/>
    <mergeCell ref="CO19:DF19"/>
    <mergeCell ref="CO17:DF17"/>
    <mergeCell ref="AZ19:BV19"/>
    <mergeCell ref="AZ17:BV17"/>
    <mergeCell ref="BW21:CN21"/>
    <mergeCell ref="AZ18:BV18"/>
    <mergeCell ref="BW20:CN20"/>
    <mergeCell ref="AZ21:BV21"/>
    <mergeCell ref="CO20:DF20"/>
    <mergeCell ref="AZ20:BV20"/>
    <mergeCell ref="BW8:CN9"/>
    <mergeCell ref="CO8:DF9"/>
    <mergeCell ref="AI10:AY10"/>
    <mergeCell ref="AZ10:BV10"/>
    <mergeCell ref="BW10:CN10"/>
    <mergeCell ref="CO10:DF10"/>
    <mergeCell ref="BW22:CN22"/>
    <mergeCell ref="A19:AB19"/>
    <mergeCell ref="AI20:AY20"/>
    <mergeCell ref="AC19:AH19"/>
    <mergeCell ref="CO11:DF11"/>
    <mergeCell ref="AC12:AH13"/>
    <mergeCell ref="AI12:AY13"/>
    <mergeCell ref="AZ12:BV13"/>
    <mergeCell ref="BW12:CN13"/>
    <mergeCell ref="CO12:DF13"/>
    <mergeCell ref="CO22:DF22"/>
    <mergeCell ref="A23:AB23"/>
    <mergeCell ref="AC23:AH23"/>
    <mergeCell ref="AI23:AY23"/>
    <mergeCell ref="AZ23:BV23"/>
    <mergeCell ref="BW23:CN23"/>
    <mergeCell ref="CO23:DF23"/>
    <mergeCell ref="A22:AB22"/>
    <mergeCell ref="AC22:AH22"/>
    <mergeCell ref="AI22:AY22"/>
    <mergeCell ref="AV30:BS30"/>
    <mergeCell ref="S33:AJ33"/>
    <mergeCell ref="AO33:BL33"/>
    <mergeCell ref="O26:AF26"/>
    <mergeCell ref="AZ16:BV16"/>
    <mergeCell ref="A18:AB18"/>
    <mergeCell ref="A16:AB16"/>
    <mergeCell ref="AZ22:BV22"/>
    <mergeCell ref="AC17:AH17"/>
    <mergeCell ref="AI21:AY21"/>
    <mergeCell ref="BK25:BW25"/>
    <mergeCell ref="A35:B35"/>
    <mergeCell ref="C35:F35"/>
    <mergeCell ref="G35:H35"/>
    <mergeCell ref="J35:AA35"/>
    <mergeCell ref="AB35:AE35"/>
    <mergeCell ref="AF35:AH35"/>
    <mergeCell ref="AK26:BH26"/>
    <mergeCell ref="BB29:BY29"/>
    <mergeCell ref="Z30:AQ30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СУФД</cp:lastModifiedBy>
  <cp:lastPrinted>2017-01-30T11:52:36Z</cp:lastPrinted>
  <dcterms:created xsi:type="dcterms:W3CDTF">2010-04-13T12:58:24Z</dcterms:created>
  <dcterms:modified xsi:type="dcterms:W3CDTF">2017-01-30T11:59:55Z</dcterms:modified>
  <cp:category/>
  <cp:version/>
  <cp:contentType/>
  <cp:contentStatus/>
</cp:coreProperties>
</file>