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activeTab="2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Доходы!$F$67</definedName>
    <definedName name="LAST_CELL" localSheetId="1">Расходы!$F$209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1">Расходы!$A$210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45621"/>
</workbook>
</file>

<file path=xl/calcChain.xml><?xml version="1.0" encoding="utf-8"?>
<calcChain xmlns="http://schemas.openxmlformats.org/spreadsheetml/2006/main">
  <c r="E170" i="2" l="1"/>
  <c r="E204" i="2" l="1"/>
  <c r="E203" i="2" s="1"/>
  <c r="E202" i="2" s="1"/>
  <c r="E201" i="2" s="1"/>
  <c r="D204" i="2"/>
  <c r="D203" i="2" s="1"/>
  <c r="D202" i="2" s="1"/>
  <c r="E206" i="2"/>
  <c r="E207" i="2"/>
  <c r="D207" i="2"/>
  <c r="D206" i="2" s="1"/>
  <c r="D194" i="2"/>
  <c r="D193" i="2" s="1"/>
  <c r="D192" i="2" s="1"/>
  <c r="D191" i="2" s="1"/>
  <c r="E189" i="2"/>
  <c r="E188" i="2" s="1"/>
  <c r="E187" i="2" s="1"/>
  <c r="E186" i="2" s="1"/>
  <c r="D189" i="2"/>
  <c r="D188" i="2" s="1"/>
  <c r="D187" i="2" s="1"/>
  <c r="D186" i="2" s="1"/>
  <c r="D185" i="2" s="1"/>
  <c r="D184" i="2" s="1"/>
  <c r="D183" i="2" s="1"/>
  <c r="E181" i="2"/>
  <c r="E180" i="2" s="1"/>
  <c r="E179" i="2" s="1"/>
  <c r="D180" i="2"/>
  <c r="D179" i="2" s="1"/>
  <c r="D181" i="2"/>
  <c r="E176" i="2"/>
  <c r="E177" i="2"/>
  <c r="D176" i="2"/>
  <c r="D177" i="2"/>
  <c r="E173" i="2"/>
  <c r="E172" i="2" s="1"/>
  <c r="E174" i="2"/>
  <c r="D174" i="2"/>
  <c r="D173" i="2" s="1"/>
  <c r="D172" i="2" s="1"/>
  <c r="E169" i="2"/>
  <c r="E168" i="2" s="1"/>
  <c r="D169" i="2"/>
  <c r="D168" i="2" s="1"/>
  <c r="D170" i="2"/>
  <c r="E166" i="2"/>
  <c r="E165" i="2" s="1"/>
  <c r="E164" i="2" s="1"/>
  <c r="D166" i="2"/>
  <c r="D165" i="2" s="1"/>
  <c r="D164" i="2" s="1"/>
  <c r="E159" i="2"/>
  <c r="E161" i="2"/>
  <c r="E160" i="2" s="1"/>
  <c r="D160" i="2"/>
  <c r="D159" i="2" s="1"/>
  <c r="D158" i="2" s="1"/>
  <c r="D157" i="2" s="1"/>
  <c r="D156" i="2" s="1"/>
  <c r="D155" i="2" s="1"/>
  <c r="D161" i="2"/>
  <c r="E151" i="2"/>
  <c r="E150" i="2" s="1"/>
  <c r="E149" i="2" s="1"/>
  <c r="E148" i="2" s="1"/>
  <c r="E147" i="2" s="1"/>
  <c r="E153" i="2"/>
  <c r="E152" i="2" s="1"/>
  <c r="D152" i="2"/>
  <c r="D151" i="2" s="1"/>
  <c r="D150" i="2" s="1"/>
  <c r="D149" i="2" s="1"/>
  <c r="D148" i="2" s="1"/>
  <c r="D147" i="2" s="1"/>
  <c r="D153" i="2"/>
  <c r="E143" i="2"/>
  <c r="E145" i="2"/>
  <c r="E144" i="2" s="1"/>
  <c r="E141" i="2"/>
  <c r="E140" i="2" s="1"/>
  <c r="E139" i="2" s="1"/>
  <c r="D141" i="2"/>
  <c r="D140" i="2" s="1"/>
  <c r="D139" i="2" s="1"/>
  <c r="E136" i="2"/>
  <c r="E135" i="2" s="1"/>
  <c r="E134" i="2" s="1"/>
  <c r="E133" i="2" s="1"/>
  <c r="E132" i="2" s="1"/>
  <c r="E131" i="2" s="1"/>
  <c r="E130" i="2" s="1"/>
  <c r="D136" i="2"/>
  <c r="D135" i="2" s="1"/>
  <c r="D134" i="2" s="1"/>
  <c r="D133" i="2" s="1"/>
  <c r="D132" i="2" s="1"/>
  <c r="E125" i="2"/>
  <c r="E124" i="2" s="1"/>
  <c r="E123" i="2" s="1"/>
  <c r="E127" i="2"/>
  <c r="E126" i="2" s="1"/>
  <c r="E128" i="2"/>
  <c r="D126" i="2"/>
  <c r="D125" i="2" s="1"/>
  <c r="D124" i="2" s="1"/>
  <c r="D123" i="2" s="1"/>
  <c r="D128" i="2"/>
  <c r="D127" i="2" s="1"/>
  <c r="E121" i="2"/>
  <c r="E120" i="2" s="1"/>
  <c r="E119" i="2" s="1"/>
  <c r="E118" i="2" s="1"/>
  <c r="E117" i="2" s="1"/>
  <c r="E116" i="2" s="1"/>
  <c r="D119" i="2"/>
  <c r="D118" i="2" s="1"/>
  <c r="D117" i="2" s="1"/>
  <c r="D116" i="2" s="1"/>
  <c r="D121" i="2"/>
  <c r="D120" i="2" s="1"/>
  <c r="E114" i="2"/>
  <c r="E113" i="2" s="1"/>
  <c r="E112" i="2" s="1"/>
  <c r="E111" i="2" s="1"/>
  <c r="E110" i="2" s="1"/>
  <c r="E109" i="2" s="1"/>
  <c r="E108" i="2" s="1"/>
  <c r="D114" i="2"/>
  <c r="D113" i="2" s="1"/>
  <c r="D112" i="2" s="1"/>
  <c r="D111" i="2" s="1"/>
  <c r="D110" i="2" s="1"/>
  <c r="D109" i="2" s="1"/>
  <c r="D103" i="2"/>
  <c r="E105" i="2"/>
  <c r="D100" i="2"/>
  <c r="D99" i="2" s="1"/>
  <c r="D98" i="2" s="1"/>
  <c r="D101" i="2"/>
  <c r="E92" i="2"/>
  <c r="E91" i="2" s="1"/>
  <c r="E90" i="2" s="1"/>
  <c r="E89" i="2" s="1"/>
  <c r="E88" i="2" s="1"/>
  <c r="E87" i="2" s="1"/>
  <c r="E86" i="2" s="1"/>
  <c r="D92" i="2"/>
  <c r="D91" i="2" s="1"/>
  <c r="D90" i="2" s="1"/>
  <c r="D89" i="2" s="1"/>
  <c r="D88" i="2" s="1"/>
  <c r="D87" i="2" s="1"/>
  <c r="D86" i="2" s="1"/>
  <c r="D108" i="2" l="1"/>
  <c r="E104" i="2"/>
  <c r="E103" i="2" s="1"/>
  <c r="E102" i="2" s="1"/>
  <c r="E101" i="2" s="1"/>
  <c r="E100" i="2" s="1"/>
  <c r="E99" i="2" s="1"/>
  <c r="E98" i="2" s="1"/>
  <c r="E97" i="2" s="1"/>
  <c r="E96" i="2" s="1"/>
  <c r="E95" i="2" s="1"/>
  <c r="F105" i="2"/>
  <c r="E184" i="2"/>
  <c r="E185" i="2"/>
  <c r="D97" i="2"/>
  <c r="D96" i="2" s="1"/>
  <c r="D95" i="2" s="1"/>
  <c r="E158" i="2"/>
  <c r="E157" i="2" s="1"/>
  <c r="E156" i="2" s="1"/>
  <c r="E155" i="2" s="1"/>
  <c r="D201" i="2"/>
  <c r="D200" i="2" s="1"/>
  <c r="D199" i="2" s="1"/>
  <c r="D198" i="2" s="1"/>
  <c r="E78" i="2"/>
  <c r="E77" i="2" s="1"/>
  <c r="E76" i="2" s="1"/>
  <c r="D78" i="2"/>
  <c r="D77" i="2" s="1"/>
  <c r="D76" i="2" s="1"/>
  <c r="D75" i="2" s="1"/>
  <c r="D74" i="2" s="1"/>
  <c r="E81" i="2"/>
  <c r="E80" i="2" s="1"/>
  <c r="E82" i="2"/>
  <c r="D82" i="2"/>
  <c r="D81" i="2" s="1"/>
  <c r="D80" i="2" s="1"/>
  <c r="F85" i="2"/>
  <c r="E72" i="2"/>
  <c r="E71" i="2" s="1"/>
  <c r="E70" i="2" s="1"/>
  <c r="E69" i="2" s="1"/>
  <c r="D72" i="2"/>
  <c r="D71" i="2" s="1"/>
  <c r="D70" i="2" s="1"/>
  <c r="D69" i="2" s="1"/>
  <c r="E67" i="2"/>
  <c r="E66" i="2" s="1"/>
  <c r="E65" i="2" s="1"/>
  <c r="E64" i="2" s="1"/>
  <c r="E63" i="2" s="1"/>
  <c r="D66" i="2"/>
  <c r="D65" i="2" s="1"/>
  <c r="D64" i="2" s="1"/>
  <c r="D63" i="2" s="1"/>
  <c r="D67" i="2"/>
  <c r="E60" i="2"/>
  <c r="E59" i="2" s="1"/>
  <c r="E58" i="2" s="1"/>
  <c r="E57" i="2" s="1"/>
  <c r="E61" i="2"/>
  <c r="D61" i="2"/>
  <c r="D60" i="2" s="1"/>
  <c r="D59" i="2" s="1"/>
  <c r="D58" i="2" s="1"/>
  <c r="D57" i="2" s="1"/>
  <c r="E54" i="2"/>
  <c r="E53" i="2"/>
  <c r="E52" i="2" s="1"/>
  <c r="E51" i="2" s="1"/>
  <c r="E50" i="2" s="1"/>
  <c r="D53" i="2"/>
  <c r="D52" i="2" s="1"/>
  <c r="D51" i="2" s="1"/>
  <c r="D50" i="2" s="1"/>
  <c r="D54" i="2"/>
  <c r="E47" i="2"/>
  <c r="E46" i="2" s="1"/>
  <c r="E45" i="2" s="1"/>
  <c r="E44" i="2" s="1"/>
  <c r="D46" i="2"/>
  <c r="D45" i="2" s="1"/>
  <c r="D44" i="2" s="1"/>
  <c r="D43" i="2" s="1"/>
  <c r="D47" i="2"/>
  <c r="E41" i="2"/>
  <c r="E40" i="2" s="1"/>
  <c r="D40" i="2"/>
  <c r="D39" i="2" s="1"/>
  <c r="D41" i="2"/>
  <c r="E22" i="2"/>
  <c r="E21" i="2" s="1"/>
  <c r="E20" i="2" s="1"/>
  <c r="E19" i="2" s="1"/>
  <c r="E18" i="2" s="1"/>
  <c r="D22" i="2"/>
  <c r="D21" i="2" s="1"/>
  <c r="D20" i="2" s="1"/>
  <c r="D19" i="2" s="1"/>
  <c r="D18" i="2" s="1"/>
  <c r="D17" i="2" s="1"/>
  <c r="E28" i="2"/>
  <c r="E27" i="2"/>
  <c r="E26" i="2" s="1"/>
  <c r="D27" i="2"/>
  <c r="D26" i="2" s="1"/>
  <c r="D28" i="2"/>
  <c r="E35" i="2"/>
  <c r="E34" i="2" s="1"/>
  <c r="E33" i="2" s="1"/>
  <c r="E32" i="2" s="1"/>
  <c r="E31" i="2" s="1"/>
  <c r="D35" i="2"/>
  <c r="D34" i="2" s="1"/>
  <c r="D33" i="2" s="1"/>
  <c r="D32" i="2" s="1"/>
  <c r="D31" i="2" s="1"/>
  <c r="E38" i="2" l="1"/>
  <c r="E37" i="2" s="1"/>
  <c r="E39" i="2"/>
  <c r="D49" i="2"/>
  <c r="E17" i="2"/>
  <c r="E16" i="2" s="1"/>
  <c r="E15" i="2" s="1"/>
  <c r="E13" i="2" s="1"/>
  <c r="E75" i="2"/>
  <c r="E74" i="2" s="1"/>
  <c r="E49" i="2" s="1"/>
  <c r="D38" i="2"/>
  <c r="D37" i="2" s="1"/>
  <c r="D16" i="2" s="1"/>
  <c r="D15" i="2" s="1"/>
  <c r="D13" i="2" s="1"/>
  <c r="E183" i="2"/>
  <c r="E196" i="2"/>
  <c r="E195" i="2" s="1"/>
  <c r="E194" i="2" s="1"/>
  <c r="E193" i="2" s="1"/>
  <c r="E192" i="2" s="1"/>
  <c r="E191" i="2" s="1"/>
  <c r="E200" i="2"/>
  <c r="E199" i="2" s="1"/>
  <c r="E198" i="2" s="1"/>
  <c r="F171" i="2"/>
  <c r="F170" i="2"/>
  <c r="F169" i="2"/>
  <c r="F168" i="2"/>
  <c r="F45" i="1" l="1"/>
  <c r="F46" i="1"/>
  <c r="E66" i="1"/>
  <c r="E65" i="1" s="1"/>
  <c r="E63" i="1"/>
  <c r="E60" i="1"/>
  <c r="E58" i="1"/>
  <c r="E57" i="1" s="1"/>
  <c r="E56" i="1" s="1"/>
  <c r="E55" i="1" s="1"/>
  <c r="E49" i="1"/>
  <c r="E48" i="1" s="1"/>
  <c r="E50" i="1"/>
  <c r="E43" i="1"/>
  <c r="E41" i="1"/>
  <c r="E38" i="1"/>
  <c r="E37" i="1" s="1"/>
  <c r="E34" i="1"/>
  <c r="E33" i="1" s="1"/>
  <c r="E31" i="1"/>
  <c r="E24" i="1"/>
  <c r="E26" i="1"/>
  <c r="E28" i="1"/>
  <c r="E23" i="1" l="1"/>
  <c r="E22" i="1" s="1"/>
  <c r="E40" i="1"/>
  <c r="E36" i="1" s="1"/>
  <c r="BW21" i="6"/>
  <c r="BW20" i="6" s="1"/>
  <c r="BW19" i="6" s="1"/>
  <c r="BW14" i="6" s="1"/>
  <c r="BW13" i="6" s="1"/>
  <c r="AZ21" i="6"/>
  <c r="AZ20" i="6" s="1"/>
  <c r="AZ19" i="6" s="1"/>
  <c r="AZ14" i="6" s="1"/>
  <c r="BW17" i="6"/>
  <c r="BW16" i="6" s="1"/>
  <c r="BW15" i="6" s="1"/>
  <c r="AZ17" i="6"/>
  <c r="AZ16" i="6" s="1"/>
  <c r="AZ15" i="6" s="1"/>
  <c r="E19" i="1" l="1"/>
  <c r="E21" i="1"/>
  <c r="AZ13" i="6"/>
  <c r="AZ5" i="6" s="1"/>
  <c r="CO14" i="6"/>
  <c r="CO13" i="6" s="1"/>
  <c r="CO5" i="6" s="1"/>
  <c r="BW5" i="6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02" i="2"/>
  <c r="F103" i="2"/>
  <c r="F104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8" i="2"/>
  <c r="F199" i="2"/>
  <c r="F200" i="2"/>
  <c r="F201" i="2"/>
  <c r="F202" i="2"/>
  <c r="F203" i="2"/>
  <c r="F204" i="2"/>
  <c r="F205" i="2"/>
  <c r="F206" i="2"/>
  <c r="F207" i="2"/>
  <c r="F208" i="2"/>
  <c r="F99" i="2"/>
  <c r="F101" i="2"/>
  <c r="F100" i="2"/>
  <c r="F197" i="2"/>
  <c r="D196" i="2"/>
  <c r="F196" i="2" s="1"/>
</calcChain>
</file>

<file path=xl/sharedStrings.xml><?xml version="1.0" encoding="utf-8"?>
<sst xmlns="http://schemas.openxmlformats.org/spreadsheetml/2006/main" count="904" uniqueCount="507">
  <si>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</si>
  <si>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</si>
  <si>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</si>
  <si>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</si>
  <si>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</si>
  <si>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</si>
  <si>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</si>
  <si>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</si>
  <si>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</si>
  <si>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</si>
  <si>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</si>
  <si>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</si>
  <si>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</si>
  <si>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Киселевского сельского поселения</t>
  </si>
  <si>
    <t>Киселевское сельское поселение Красносулинского района</t>
  </si>
  <si>
    <t>Единица измерения: руб.</t>
  </si>
  <si>
    <t>04228119</t>
  </si>
  <si>
    <t>951</t>
  </si>
  <si>
    <t>60626425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</si>
  <si>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</si>
  <si>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</si>
  <si>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</si>
  <si>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</si>
  <si>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</si>
  <si>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</si>
  <si>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</si>
  <si>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</si>
  <si>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</si>
  <si>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</si>
  <si>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</si>
  <si>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</si>
  <si>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</si>
  <si>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</si>
  <si>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</si>
  <si>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</si>
  <si>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</si>
  <si>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</si>
  <si>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</si>
  <si>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</si>
  <si>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</si>
  <si>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</si>
  <si>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</si>
  <si>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</si>
  <si>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</si>
  <si>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</si>
  <si>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</si>
  <si>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</si>
  <si>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</si>
  <si>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</si>
  <si>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</si>
  <si>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</si>
  <si>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</si>
  <si>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</si>
  <si>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</si>
  <si>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</si>
  <si>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</si>
  <si>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</si>
  <si>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</si>
  <si>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</si>
  <si>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</si>
  <si>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</si>
  <si>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</si>
  <si>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</si>
  <si>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</si>
  <si>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</si>
  <si>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</si>
  <si>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</si>
  <si>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</si>
  <si>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</si>
  <si>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</si>
  <si>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</si>
  <si>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</si>
  <si>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</si>
  <si>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</si>
  <si>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</si>
  <si>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</si>
  <si>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</si>
  <si>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</si>
  <si>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</si>
  <si>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</si>
  <si>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</si>
  <si>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</si>
  <si>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</si>
  <si>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</si>
  <si>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</si>
  <si>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</si>
  <si>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</si>
  <si>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</si>
  <si>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</si>
  <si>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</si>
  <si>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</si>
  <si>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</si>
  <si>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</si>
  <si>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</si>
  <si>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</si>
  <si>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</si>
  <si>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</si>
  <si>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</si>
  <si>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</si>
  <si>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</si>
  <si>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</si>
  <si>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</si>
  <si>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</si>
  <si>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</si>
  <si>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</si>
  <si>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</si>
  <si>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</si>
  <si>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</si>
  <si>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</si>
  <si>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</si>
  <si>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</si>
  <si>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</si>
  <si>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</si>
  <si>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</si>
  <si>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</si>
  <si>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</si>
  <si>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</si>
  <si>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</si>
  <si>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</si>
  <si>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</si>
  <si>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</si>
  <si>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</si>
  <si>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</si>
  <si>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</si>
  <si>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</si>
  <si>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</si>
  <si>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</si>
  <si>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</si>
  <si>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</si>
  <si>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</si>
  <si>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</si>
  <si>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</si>
  <si>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</si>
  <si>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</si>
  <si>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</si>
  <si>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</si>
  <si>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</si>
  <si>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</si>
  <si>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</si>
  <si>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</si>
  <si>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</si>
  <si>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</si>
  <si>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</si>
  <si>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</si>
  <si>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</si>
  <si>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</si>
  <si>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</si>
  <si>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</si>
  <si>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</si>
  <si>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</si>
  <si>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</si>
  <si>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</si>
  <si>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</si>
  <si>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</si>
  <si>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</si>
  <si>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</si>
  <si>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</si>
  <si>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</si>
  <si>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</si>
  <si>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</si>
  <si>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</si>
  <si>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</si>
  <si>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</si>
  <si>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</si>
  <si>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</si>
  <si>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</si>
  <si>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</si>
  <si>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</si>
  <si>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</si>
  <si>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</si>
  <si>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</si>
  <si>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</si>
  <si>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</si>
  <si>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</si>
  <si>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</si>
  <si>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</si>
  <si>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</si>
  <si>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</si>
  <si>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</si>
  <si>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</si>
  <si>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</si>
  <si>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</si>
  <si>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</si>
  <si>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</si>
  <si>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</si>
  <si>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</si>
  <si>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</si>
  <si>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</si>
  <si>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</si>
  <si>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</si>
  <si>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</si>
  <si>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</si>
  <si>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</si>
  <si>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</si>
  <si>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</si>
  <si>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</si>
  <si>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</si>
  <si>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</si>
  <si>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</si>
  <si>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</si>
  <si>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</si>
  <si>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</si>
  <si>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</si>
  <si>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</si>
  <si>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</si>
  <si>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</si>
  <si>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</si>
  <si>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</si>
  <si>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</si>
  <si>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</si>
  <si>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</si>
  <si>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</si>
  <si>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</si>
  <si>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</si>
  <si>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</si>
  <si>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</si>
  <si>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</si>
  <si>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</si>
  <si>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</si>
  <si>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</si>
  <si>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</si>
  <si>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</si>
  <si>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</si>
  <si>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</si>
  <si>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</si>
  <si>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</si>
  <si>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</si>
  <si>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</si>
  <si>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</si>
  <si>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</si>
  <si>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</si>
  <si>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</si>
  <si>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</si>
  <si>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</si>
  <si>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</si>
  <si>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</si>
  <si>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</si>
  <si>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</si>
  <si>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</si>
  <si>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</si>
  <si>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</si>
  <si>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</si>
  <si>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</si>
  <si>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</si>
  <si>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</si>
  <si>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</si>
  <si>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</si>
  <si>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</si>
  <si>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</si>
  <si>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</si>
  <si>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</si>
  <si>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</si>
  <si>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</si>
  <si>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</si>
  <si>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</si>
  <si>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</si>
  <si>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</si>
  <si>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</si>
  <si>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</si>
  <si>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</si>
  <si>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</si>
  <si>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</si>
  <si>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</si>
  <si>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</si>
  <si>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</si>
  <si>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</si>
  <si>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</si>
  <si>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</si>
  <si>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</si>
  <si>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</si>
  <si>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</si>
  <si>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</si>
  <si>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</si>
  <si>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</si>
  <si>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</si>
  <si>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</si>
  <si>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</si>
  <si>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выплату страховых премий по договорам обязательного страхования гражданской ответственности владельца опасного объекта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</si>
  <si>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951 0406 9990020430 000 </t>
  </si>
  <si>
    <t xml:space="preserve">951 0406 9990020430 200 </t>
  </si>
  <si>
    <t xml:space="preserve">951 0406 9990020430 240 </t>
  </si>
  <si>
    <t xml:space="preserve">951 0406 9990020430 244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</si>
  <si>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</si>
  <si>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</si>
  <si>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</si>
  <si>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</si>
  <si>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</si>
  <si>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</si>
  <si>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</si>
  <si>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</si>
  <si>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</si>
  <si>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</si>
  <si>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</si>
  <si>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</si>
  <si>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</si>
  <si>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</si>
  <si>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</si>
  <si>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</si>
  <si>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</si>
  <si>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</si>
  <si>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</si>
  <si>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</si>
  <si>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</si>
  <si>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</si>
  <si>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</si>
  <si>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</si>
  <si>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</si>
  <si>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</si>
  <si>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</si>
  <si>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</si>
  <si>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</si>
  <si>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</si>
  <si>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</si>
  <si>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</si>
  <si>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</si>
  <si>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</si>
  <si>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</si>
  <si>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</si>
  <si>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</si>
  <si>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</si>
  <si>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</si>
  <si>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</si>
  <si>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</si>
  <si>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</si>
  <si>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</si>
  <si>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</si>
  <si>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</si>
  <si>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</si>
  <si>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</si>
  <si>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</si>
  <si>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</si>
  <si>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</si>
  <si>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</si>
  <si>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</si>
  <si>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</si>
  <si>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</si>
  <si>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</si>
  <si>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</si>
  <si>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</si>
  <si>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</si>
  <si>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</si>
  <si>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</si>
  <si>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</si>
  <si>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</si>
  <si>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</si>
  <si>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</si>
  <si>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</si>
  <si>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</si>
  <si>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</si>
  <si>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</si>
  <si>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</si>
  <si>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</si>
  <si>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</si>
  <si>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</si>
  <si>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изготовление технической документации, оценка недвиимости, признание прав и регулирование отношений объектов культуры</t>
  </si>
  <si>
    <t xml:space="preserve">951 0801 0610020350 000 </t>
  </si>
  <si>
    <t xml:space="preserve">951 0801 0610020350 200 </t>
  </si>
  <si>
    <t xml:space="preserve">951 0801 0610020350 240 </t>
  </si>
  <si>
    <t xml:space="preserve">951 0801 0610020350 244 </t>
  </si>
  <si>
    <t>Расходы на оказание услуг по авторскому надзору, строительному контролю и технологическому присоединению объектов недвижимого имущества</t>
  </si>
  <si>
    <t xml:space="preserve">951 0801 0610020580 000 </t>
  </si>
  <si>
    <t xml:space="preserve">951 0801 0610020580 200 </t>
  </si>
  <si>
    <t xml:space="preserve">951 0801 0610020580 240 </t>
  </si>
  <si>
    <t xml:space="preserve">951 0801 0610020580 244 </t>
  </si>
  <si>
    <t>Капитальные вложения в объекты государственной (муниципальной) собственности</t>
  </si>
  <si>
    <t xml:space="preserve">951 0801 0610020580 400 </t>
  </si>
  <si>
    <t>Бюджетные инвестиции</t>
  </si>
  <si>
    <t xml:space="preserve">951 0801 0610020580 410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</si>
  <si>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</si>
  <si>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951 0801 0610020580 414 </t>
  </si>
  <si>
    <t>Расходы на строительство и реконструкцию объектов культуры</t>
  </si>
  <si>
    <t xml:space="preserve">951 0801 06100S3840 000 </t>
  </si>
  <si>
    <t xml:space="preserve">951 0801 06100S3840 400 </t>
  </si>
  <si>
    <t xml:space="preserve">951 0801 06100S3840 410 </t>
  </si>
  <si>
    <t xml:space="preserve">951 0801 06100S3840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</si>
  <si>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</si>
  <si>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</si>
  <si>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</si>
  <si>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</si>
  <si>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</si>
  <si>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</si>
  <si>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</si>
  <si>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</si>
  <si>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</si>
  <si>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</si>
  <si>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</si>
  <si>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</si>
  <si>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</si>
  <si>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</si>
  <si>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</si>
  <si>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</si>
  <si>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</si>
  <si>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</si>
  <si>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</si>
  <si>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</si>
  <si>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</si>
  <si>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</si>
  <si>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</si>
  <si>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</si>
  <si>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</si>
  <si>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</si>
  <si>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</si>
  <si>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</si>
  <si>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</si>
  <si>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</si>
  <si>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</si>
  <si>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</si>
  <si>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</si>
  <si>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</si>
  <si>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</si>
  <si>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</si>
  <si>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</si>
  <si>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</si>
  <si>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</si>
  <si>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</si>
  <si>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</si>
  <si>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</si>
  <si>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</si>
  <si>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</si>
  <si>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</si>
  <si>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</si>
  <si>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</si>
  <si>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</si>
  <si>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</si>
  <si>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</si>
  <si>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</si>
  <si>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</si>
  <si>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</si>
  <si>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</si>
  <si>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</si>
  <si>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</si>
  <si>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</si>
  <si>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</si>
  <si>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</si>
  <si>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</si>
  <si>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</si>
  <si>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</si>
  <si>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</si>
  <si>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</si>
  <si>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</si>
  <si>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</si>
  <si>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</si>
  <si>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</si>
  <si>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</si>
  <si>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</si>
  <si>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</si>
  <si>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</si>
  <si>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</si>
  <si>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</si>
  <si>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</si>
  <si>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</si>
  <si>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</si>
  <si>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</si>
  <si>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</si>
  <si>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</si>
  <si>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</si>
  <si>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</si>
  <si>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</si>
  <si>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</si>
  <si>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</si>
  <si>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</si>
  <si>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</si>
  <si>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</si>
  <si>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</si>
  <si>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</si>
  <si>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</si>
  <si>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</si>
  <si>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</si>
  <si>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</si>
  <si>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</si>
  <si>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</si>
  <si>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</si>
  <si>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</si>
  <si>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</si>
  <si>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</si>
  <si>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</si>
  <si>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</si>
  <si>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</si>
  <si>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</si>
  <si>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</si>
  <si>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</si>
  <si>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</si>
  <si>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</si>
  <si>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</si>
  <si>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</si>
  <si>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</si>
  <si>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24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</si>
  <si>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</si>
  <si>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</si>
  <si>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</si>
  <si>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</si>
  <si>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00010804020010000110</t>
  </si>
  <si>
    <t xml:space="preserve">951 0801 0610020360 000 </t>
  </si>
  <si>
    <t xml:space="preserve">951 0801 0610020360 200 </t>
  </si>
  <si>
    <t xml:space="preserve">951 0801 0610020360 240 </t>
  </si>
  <si>
    <t xml:space="preserve">951 0801 0610020360 244 </t>
  </si>
  <si>
    <t>Расходы на эксплуатацию, промывку и техническое ослуживание систем водоснабжения газоснабжения и электроснабжения</t>
  </si>
  <si>
    <t>951 0113 9990099990 853</t>
  </si>
  <si>
    <t>03</t>
  </si>
  <si>
    <t>апреля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</si>
  <si>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</si>
  <si>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</t>
  </si>
  <si>
    <t>000108040000 0 000 000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</si>
  <si>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</si>
  <si>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10804020011000 110</t>
  </si>
  <si>
    <t>4 544 311,27</t>
  </si>
  <si>
    <t>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</si>
</sst>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0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30" xfId="0" applyFont="1" applyBorder="1"/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9" fontId="3" fillId="0" borderId="26" xfId="0" applyNumberFormat="1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9" fontId="3" fillId="0" borderId="31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3" fillId="0" borderId="26" xfId="0" applyFont="1" applyBorder="1"/>
    <xf numFmtId="49" fontId="3" fillId="0" borderId="25" xfId="0" applyNumberFormat="1" applyFont="1" applyBorder="1" applyAlignment="1">
      <alignment horizontal="center" wrapText="1"/>
    </xf>
    <xf numFmtId="4" fontId="3" fillId="0" borderId="38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  <xf numFmtId="49" fontId="3" fillId="0" borderId="40" xfId="0" applyNumberFormat="1" applyFont="1" applyBorder="1" applyAlignment="1">
      <alignment horizontal="center" wrapText="1"/>
    </xf>
    <xf numFmtId="49" fontId="3" fillId="0" borderId="41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43" xfId="0" applyNumberFormat="1" applyFont="1" applyBorder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vertical="top"/>
    </xf>
    <xf numFmtId="0" fontId="10" fillId="0" borderId="44" xfId="1" applyFont="1" applyBorder="1"/>
    <xf numFmtId="0" fontId="10" fillId="0" borderId="60" xfId="1" applyFont="1" applyBorder="1"/>
    <xf numFmtId="0" fontId="7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10" fillId="0" borderId="0" xfId="1" applyFont="1" applyAlignment="1">
      <alignment vertical="top"/>
    </xf>
    <xf numFmtId="4" fontId="3" fillId="2" borderId="25" xfId="0" applyNumberFormat="1" applyFont="1" applyFill="1" applyBorder="1" applyAlignment="1">
      <alignment horizontal="right"/>
    </xf>
    <xf numFmtId="4" fontId="3" fillId="2" borderId="29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49" fontId="13" fillId="0" borderId="23" xfId="0" applyNumberFormat="1" applyFont="1" applyBorder="1" applyAlignment="1">
      <alignment horizontal="center"/>
    </xf>
    <xf numFmtId="4" fontId="13" fillId="2" borderId="23" xfId="0" applyNumberFormat="1" applyFont="1" applyFill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49" fontId="3" fillId="2" borderId="31" xfId="0" applyNumberFormat="1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right"/>
    </xf>
    <xf numFmtId="0" fontId="3" fillId="2" borderId="29" xfId="0" applyFont="1" applyFill="1" applyBorder="1"/>
    <xf numFmtId="4" fontId="3" fillId="2" borderId="24" xfId="0" applyNumberFormat="1" applyFont="1" applyFill="1" applyBorder="1" applyAlignment="1">
      <alignment horizontal="right"/>
    </xf>
    <xf numFmtId="4" fontId="13" fillId="2" borderId="2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right"/>
    </xf>
    <xf numFmtId="49" fontId="10" fillId="0" borderId="5" xfId="1" applyNumberFormat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left"/>
    </xf>
    <xf numFmtId="0" fontId="10" fillId="0" borderId="65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0" fontId="10" fillId="0" borderId="67" xfId="1" applyFont="1" applyBorder="1" applyAlignment="1">
      <alignment wrapText="1"/>
    </xf>
    <xf numFmtId="49" fontId="10" fillId="0" borderId="63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44" xfId="1" applyFont="1" applyBorder="1" applyAlignment="1">
      <alignment wrapText="1"/>
    </xf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9" fontId="10" fillId="0" borderId="25" xfId="1" applyNumberFormat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49" fontId="10" fillId="0" borderId="23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5" fillId="0" borderId="60" xfId="1" applyBorder="1" applyAlignment="1">
      <alignment wrapText="1"/>
    </xf>
    <xf numFmtId="0" fontId="5" fillId="0" borderId="61" xfId="1" applyBorder="1" applyAlignment="1">
      <alignment wrapText="1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4" fontId="5" fillId="0" borderId="24" xfId="1" applyNumberFormat="1" applyBorder="1" applyAlignment="1">
      <alignment horizontal="center"/>
    </xf>
    <xf numFmtId="0" fontId="10" fillId="0" borderId="44" xfId="1" applyFont="1" applyBorder="1"/>
    <xf numFmtId="0" fontId="10" fillId="0" borderId="60" xfId="1" applyFont="1" applyBorder="1"/>
    <xf numFmtId="0" fontId="10" fillId="0" borderId="61" xfId="1" applyFont="1" applyBorder="1"/>
    <xf numFmtId="0" fontId="10" fillId="0" borderId="6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45" xfId="1" applyFont="1" applyBorder="1" applyAlignment="1">
      <alignment horizontal="left" vertical="center" wrapText="1" indent="2"/>
    </xf>
    <xf numFmtId="0" fontId="10" fillId="0" borderId="52" xfId="1" applyFont="1" applyBorder="1" applyAlignment="1">
      <alignment horizontal="left" vertical="center" wrapText="1" indent="2"/>
    </xf>
    <xf numFmtId="0" fontId="10" fillId="0" borderId="53" xfId="1" applyFont="1" applyBorder="1" applyAlignment="1">
      <alignment horizontal="left" vertical="center" wrapText="1" indent="2"/>
    </xf>
    <xf numFmtId="49" fontId="10" fillId="0" borderId="33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28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4" xfId="1" applyFont="1" applyBorder="1"/>
    <xf numFmtId="0" fontId="10" fillId="0" borderId="55" xfId="1" applyFont="1" applyBorder="1"/>
    <xf numFmtId="0" fontId="10" fillId="0" borderId="56" xfId="1" applyFont="1" applyBorder="1"/>
    <xf numFmtId="0" fontId="10" fillId="0" borderId="44" xfId="1" applyFont="1" applyBorder="1" applyAlignment="1">
      <alignment vertical="center" wrapText="1"/>
    </xf>
    <xf numFmtId="0" fontId="10" fillId="0" borderId="60" xfId="1" applyFont="1" applyBorder="1" applyAlignment="1">
      <alignment vertical="center" wrapText="1"/>
    </xf>
    <xf numFmtId="0" fontId="10" fillId="0" borderId="61" xfId="1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wrapText="1" indent="2"/>
    </xf>
    <xf numFmtId="0" fontId="10" fillId="0" borderId="0" xfId="1" applyFont="1" applyAlignment="1">
      <alignment horizontal="left" vertical="center" wrapText="1" indent="2"/>
    </xf>
    <xf numFmtId="0" fontId="10" fillId="0" borderId="57" xfId="1" applyFont="1" applyBorder="1" applyAlignment="1">
      <alignment horizontal="left" vertical="center" wrapText="1" indent="2"/>
    </xf>
    <xf numFmtId="49" fontId="10" fillId="0" borderId="36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57" xfId="1" applyNumberFormat="1" applyFont="1" applyBorder="1" applyAlignment="1">
      <alignment horizontal="center"/>
    </xf>
    <xf numFmtId="0" fontId="5" fillId="0" borderId="33" xfId="1" applyBorder="1"/>
    <xf numFmtId="0" fontId="5" fillId="0" borderId="46" xfId="1" applyBorder="1"/>
    <xf numFmtId="0" fontId="5" fillId="0" borderId="32" xfId="1" applyBorder="1"/>
    <xf numFmtId="0" fontId="5" fillId="0" borderId="5" xfId="1" applyBorder="1"/>
    <xf numFmtId="0" fontId="5" fillId="0" borderId="37" xfId="1" applyBorder="1"/>
    <xf numFmtId="0" fontId="10" fillId="0" borderId="54" xfId="1" applyFont="1" applyBorder="1" applyAlignment="1">
      <alignment vertical="center" wrapText="1"/>
    </xf>
    <xf numFmtId="0" fontId="10" fillId="0" borderId="55" xfId="1" applyFont="1" applyBorder="1" applyAlignment="1">
      <alignment vertical="center" wrapText="1"/>
    </xf>
    <xf numFmtId="0" fontId="10" fillId="0" borderId="5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0" fillId="0" borderId="48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0" fontId="7" fillId="0" borderId="24" xfId="1" applyFont="1" applyBorder="1" applyAlignment="1">
      <alignment horizontal="center" vertical="top"/>
    </xf>
    <xf numFmtId="0" fontId="7" fillId="0" borderId="46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10" workbookViewId="0">
      <selection activeCell="H16" sqref="H1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64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506</v>
      </c>
      <c r="B4" s="99"/>
      <c r="C4" s="99"/>
      <c r="D4" s="99"/>
      <c r="E4" s="3" t="s">
        <v>4</v>
      </c>
      <c r="F4" s="8">
        <v>45383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00" t="s">
        <v>13</v>
      </c>
      <c r="C6" s="101"/>
      <c r="D6" s="101"/>
      <c r="E6" s="3" t="s">
        <v>8</v>
      </c>
      <c r="F6" s="10" t="s">
        <v>17</v>
      </c>
    </row>
    <row r="7" spans="1:6" ht="13.2" x14ac:dyDescent="0.25">
      <c r="A7" s="11" t="s">
        <v>9</v>
      </c>
      <c r="B7" s="102" t="s">
        <v>14</v>
      </c>
      <c r="C7" s="102"/>
      <c r="D7" s="102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7"/>
    </row>
    <row r="11" spans="1:6" ht="4.2" customHeight="1" x14ac:dyDescent="0.25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42" t="s">
        <v>30</v>
      </c>
      <c r="B19" s="43" t="s">
        <v>31</v>
      </c>
      <c r="C19" s="44" t="s">
        <v>32</v>
      </c>
      <c r="D19" s="45">
        <v>48816100</v>
      </c>
      <c r="E19" s="86">
        <f>E21+E55</f>
        <v>12829978.210000001</v>
      </c>
      <c r="F19" s="45">
        <f>IF(OR(D19="-",IF(E19="-",0,E19)&gt;=IF(D19="-",0,D19)),"-",IF(D19="-",0,D19)-IF(E19="-",0,E19))</f>
        <v>35986121.789999999</v>
      </c>
    </row>
    <row r="20" spans="1:6" ht="13.2" x14ac:dyDescent="0.25">
      <c r="A20" s="46" t="s">
        <v>33</v>
      </c>
      <c r="B20" s="47"/>
      <c r="C20" s="48"/>
      <c r="D20" s="49"/>
      <c r="E20" s="87"/>
      <c r="F20" s="50"/>
    </row>
    <row r="21" spans="1:6" ht="24.6" customHeight="1" x14ac:dyDescent="0.25">
      <c r="A21" s="51" t="s">
        <v>34</v>
      </c>
      <c r="B21" s="52" t="s">
        <v>31</v>
      </c>
      <c r="C21" s="53" t="s">
        <v>35</v>
      </c>
      <c r="D21" s="54">
        <v>46611800</v>
      </c>
      <c r="E21" s="88">
        <f>E22+E33+E36+E45+E48+E52</f>
        <v>11950220.210000001</v>
      </c>
      <c r="F21" s="55">
        <f t="shared" ref="F21:F67" si="0">IF(OR(D21="-",IF(E21="-",0,E21)&gt;=IF(D21="-",0,D21)),"-",IF(D21="-",0,D21)-IF(E21="-",0,E21))</f>
        <v>34661579.789999999</v>
      </c>
    </row>
    <row r="22" spans="1:6" ht="20.399999999999999" customHeight="1" x14ac:dyDescent="0.25">
      <c r="A22" s="51" t="s">
        <v>36</v>
      </c>
      <c r="B22" s="52" t="s">
        <v>31</v>
      </c>
      <c r="C22" s="53" t="s">
        <v>37</v>
      </c>
      <c r="D22" s="54">
        <v>18345600</v>
      </c>
      <c r="E22" s="88">
        <f>E23</f>
        <v>4387896.2299999995</v>
      </c>
      <c r="F22" s="55">
        <f t="shared" si="0"/>
        <v>13957703.77</v>
      </c>
    </row>
    <row r="23" spans="1:6" ht="28.95" customHeight="1" x14ac:dyDescent="0.25">
      <c r="A23" s="51" t="s">
        <v>38</v>
      </c>
      <c r="B23" s="52" t="s">
        <v>31</v>
      </c>
      <c r="C23" s="53" t="s">
        <v>39</v>
      </c>
      <c r="D23" s="54">
        <v>18345600</v>
      </c>
      <c r="E23" s="88">
        <f>E24+E26+E28+E31</f>
        <v>4387896.2299999995</v>
      </c>
      <c r="F23" s="55">
        <f t="shared" si="0"/>
        <v>13957703.77</v>
      </c>
    </row>
    <row r="24" spans="1:6" ht="92.4" customHeight="1" x14ac:dyDescent="0.25">
      <c r="A24" s="56" t="s">
        <v>40</v>
      </c>
      <c r="B24" s="52" t="s">
        <v>31</v>
      </c>
      <c r="C24" s="53" t="s">
        <v>41</v>
      </c>
      <c r="D24" s="54">
        <v>18345600</v>
      </c>
      <c r="E24" s="88">
        <f>E25</f>
        <v>4392012.13</v>
      </c>
      <c r="F24" s="55">
        <f t="shared" si="0"/>
        <v>13953587.870000001</v>
      </c>
    </row>
    <row r="25" spans="1:6" ht="129" customHeight="1" x14ac:dyDescent="0.25">
      <c r="A25" s="56" t="s">
        <v>42</v>
      </c>
      <c r="B25" s="52" t="s">
        <v>31</v>
      </c>
      <c r="C25" s="53" t="s">
        <v>43</v>
      </c>
      <c r="D25" s="54" t="s">
        <v>44</v>
      </c>
      <c r="E25" s="88">
        <v>4392012.13</v>
      </c>
      <c r="F25" s="55" t="str">
        <f t="shared" si="0"/>
        <v>-</v>
      </c>
    </row>
    <row r="26" spans="1:6" ht="139.94999999999999" customHeight="1" x14ac:dyDescent="0.25">
      <c r="A26" s="56" t="s">
        <v>45</v>
      </c>
      <c r="B26" s="52" t="s">
        <v>31</v>
      </c>
      <c r="C26" s="53" t="s">
        <v>46</v>
      </c>
      <c r="D26" s="54" t="s">
        <v>44</v>
      </c>
      <c r="E26" s="88">
        <f>E27</f>
        <v>-27143.82</v>
      </c>
      <c r="F26" s="55" t="str">
        <f t="shared" si="0"/>
        <v>-</v>
      </c>
    </row>
    <row r="27" spans="1:6" ht="168.6" customHeight="1" x14ac:dyDescent="0.25">
      <c r="A27" s="56" t="s">
        <v>47</v>
      </c>
      <c r="B27" s="52" t="s">
        <v>31</v>
      </c>
      <c r="C27" s="53" t="s">
        <v>48</v>
      </c>
      <c r="D27" s="54" t="s">
        <v>44</v>
      </c>
      <c r="E27" s="88">
        <v>-27143.82</v>
      </c>
      <c r="F27" s="55" t="str">
        <f t="shared" si="0"/>
        <v>-</v>
      </c>
    </row>
    <row r="28" spans="1:6" ht="62.4" customHeight="1" x14ac:dyDescent="0.25">
      <c r="A28" s="51" t="s">
        <v>49</v>
      </c>
      <c r="B28" s="52" t="s">
        <v>31</v>
      </c>
      <c r="C28" s="53" t="s">
        <v>50</v>
      </c>
      <c r="D28" s="54" t="s">
        <v>44</v>
      </c>
      <c r="E28" s="88">
        <f>E29+E30</f>
        <v>693.22</v>
      </c>
      <c r="F28" s="55" t="str">
        <f t="shared" si="0"/>
        <v>-</v>
      </c>
    </row>
    <row r="29" spans="1:6" ht="104.4" customHeight="1" x14ac:dyDescent="0.25">
      <c r="A29" s="51" t="s">
        <v>51</v>
      </c>
      <c r="B29" s="52" t="s">
        <v>31</v>
      </c>
      <c r="C29" s="53" t="s">
        <v>52</v>
      </c>
      <c r="D29" s="54" t="s">
        <v>44</v>
      </c>
      <c r="E29" s="88">
        <v>476.6</v>
      </c>
      <c r="F29" s="55" t="str">
        <f t="shared" si="0"/>
        <v>-</v>
      </c>
    </row>
    <row r="30" spans="1:6" ht="100.2" customHeight="1" x14ac:dyDescent="0.25">
      <c r="A30" s="51" t="s">
        <v>53</v>
      </c>
      <c r="B30" s="52" t="s">
        <v>31</v>
      </c>
      <c r="C30" s="53" t="s">
        <v>54</v>
      </c>
      <c r="D30" s="54" t="s">
        <v>44</v>
      </c>
      <c r="E30" s="88">
        <v>216.62</v>
      </c>
      <c r="F30" s="55" t="str">
        <f t="shared" si="0"/>
        <v>-</v>
      </c>
    </row>
    <row r="31" spans="1:6" ht="117" customHeight="1" x14ac:dyDescent="0.25">
      <c r="A31" s="56" t="s">
        <v>55</v>
      </c>
      <c r="B31" s="52" t="s">
        <v>31</v>
      </c>
      <c r="C31" s="53" t="s">
        <v>56</v>
      </c>
      <c r="D31" s="54" t="s">
        <v>44</v>
      </c>
      <c r="E31" s="88">
        <f>E32</f>
        <v>22334.7</v>
      </c>
      <c r="F31" s="55" t="str">
        <f t="shared" si="0"/>
        <v>-</v>
      </c>
    </row>
    <row r="32" spans="1:6" ht="155.4" customHeight="1" x14ac:dyDescent="0.25">
      <c r="A32" s="56" t="s">
        <v>57</v>
      </c>
      <c r="B32" s="52" t="s">
        <v>31</v>
      </c>
      <c r="C32" s="53" t="s">
        <v>58</v>
      </c>
      <c r="D32" s="54" t="s">
        <v>44</v>
      </c>
      <c r="E32" s="88">
        <v>22334.7</v>
      </c>
      <c r="F32" s="55" t="str">
        <f t="shared" si="0"/>
        <v>-</v>
      </c>
    </row>
    <row r="33" spans="1:6" ht="22.2" customHeight="1" x14ac:dyDescent="0.25">
      <c r="A33" s="51" t="s">
        <v>59</v>
      </c>
      <c r="B33" s="52" t="s">
        <v>31</v>
      </c>
      <c r="C33" s="53" t="s">
        <v>60</v>
      </c>
      <c r="D33" s="54">
        <v>2236000</v>
      </c>
      <c r="E33" s="88">
        <f>E34</f>
        <v>1775885.63</v>
      </c>
      <c r="F33" s="55">
        <f t="shared" si="0"/>
        <v>460114.37000000011</v>
      </c>
    </row>
    <row r="34" spans="1:6" ht="19.95" customHeight="1" x14ac:dyDescent="0.25">
      <c r="A34" s="51" t="s">
        <v>61</v>
      </c>
      <c r="B34" s="52" t="s">
        <v>31</v>
      </c>
      <c r="C34" s="53" t="s">
        <v>62</v>
      </c>
      <c r="D34" s="54">
        <v>2236000</v>
      </c>
      <c r="E34" s="88">
        <f>E35</f>
        <v>1775885.63</v>
      </c>
      <c r="F34" s="55">
        <f t="shared" si="0"/>
        <v>460114.37000000011</v>
      </c>
    </row>
    <row r="35" spans="1:6" ht="27.6" customHeight="1" x14ac:dyDescent="0.25">
      <c r="A35" s="51" t="s">
        <v>61</v>
      </c>
      <c r="B35" s="52" t="s">
        <v>31</v>
      </c>
      <c r="C35" s="53" t="s">
        <v>63</v>
      </c>
      <c r="D35" s="54">
        <v>2236000</v>
      </c>
      <c r="E35" s="88">
        <v>1775885.63</v>
      </c>
      <c r="F35" s="55">
        <f t="shared" si="0"/>
        <v>460114.37000000011</v>
      </c>
    </row>
    <row r="36" spans="1:6" ht="24" customHeight="1" x14ac:dyDescent="0.25">
      <c r="A36" s="51" t="s">
        <v>64</v>
      </c>
      <c r="B36" s="52" t="s">
        <v>31</v>
      </c>
      <c r="C36" s="53" t="s">
        <v>65</v>
      </c>
      <c r="D36" s="54">
        <v>25950000</v>
      </c>
      <c r="E36" s="88">
        <f>E37+E40</f>
        <v>5768902.46</v>
      </c>
      <c r="F36" s="55">
        <f t="shared" si="0"/>
        <v>20181097.539999999</v>
      </c>
    </row>
    <row r="37" spans="1:6" ht="24.6" customHeight="1" x14ac:dyDescent="0.25">
      <c r="A37" s="51" t="s">
        <v>66</v>
      </c>
      <c r="B37" s="52" t="s">
        <v>31</v>
      </c>
      <c r="C37" s="53" t="s">
        <v>67</v>
      </c>
      <c r="D37" s="54">
        <v>179000</v>
      </c>
      <c r="E37" s="88">
        <f>E38</f>
        <v>5725.02</v>
      </c>
      <c r="F37" s="55">
        <f t="shared" si="0"/>
        <v>173274.98</v>
      </c>
    </row>
    <row r="38" spans="1:6" ht="69" customHeight="1" x14ac:dyDescent="0.25">
      <c r="A38" s="51" t="s">
        <v>68</v>
      </c>
      <c r="B38" s="52" t="s">
        <v>31</v>
      </c>
      <c r="C38" s="53" t="s">
        <v>69</v>
      </c>
      <c r="D38" s="54">
        <v>179000</v>
      </c>
      <c r="E38" s="88">
        <f>E39</f>
        <v>5725.02</v>
      </c>
      <c r="F38" s="55">
        <f t="shared" si="0"/>
        <v>173274.98</v>
      </c>
    </row>
    <row r="39" spans="1:6" ht="106.2" customHeight="1" x14ac:dyDescent="0.25">
      <c r="A39" s="51" t="s">
        <v>70</v>
      </c>
      <c r="B39" s="52" t="s">
        <v>31</v>
      </c>
      <c r="C39" s="53" t="s">
        <v>71</v>
      </c>
      <c r="D39" s="54" t="s">
        <v>44</v>
      </c>
      <c r="E39" s="88">
        <v>5725.02</v>
      </c>
      <c r="F39" s="55" t="str">
        <f t="shared" si="0"/>
        <v>-</v>
      </c>
    </row>
    <row r="40" spans="1:6" ht="26.4" customHeight="1" x14ac:dyDescent="0.25">
      <c r="A40" s="51" t="s">
        <v>72</v>
      </c>
      <c r="B40" s="52" t="s">
        <v>31</v>
      </c>
      <c r="C40" s="53" t="s">
        <v>73</v>
      </c>
      <c r="D40" s="54">
        <v>25771000</v>
      </c>
      <c r="E40" s="88">
        <f>E41+E43</f>
        <v>5763177.4400000004</v>
      </c>
      <c r="F40" s="55">
        <f t="shared" si="0"/>
        <v>20007822.559999999</v>
      </c>
    </row>
    <row r="41" spans="1:6" ht="28.95" customHeight="1" x14ac:dyDescent="0.25">
      <c r="A41" s="51" t="s">
        <v>74</v>
      </c>
      <c r="B41" s="52" t="s">
        <v>31</v>
      </c>
      <c r="C41" s="53" t="s">
        <v>75</v>
      </c>
      <c r="D41" s="54">
        <v>23100000</v>
      </c>
      <c r="E41" s="88">
        <f>E42</f>
        <v>5695594.4900000002</v>
      </c>
      <c r="F41" s="55">
        <f t="shared" si="0"/>
        <v>17404405.509999998</v>
      </c>
    </row>
    <row r="42" spans="1:6" ht="48" customHeight="1" x14ac:dyDescent="0.25">
      <c r="A42" s="51" t="s">
        <v>76</v>
      </c>
      <c r="B42" s="52" t="s">
        <v>31</v>
      </c>
      <c r="C42" s="53" t="s">
        <v>77</v>
      </c>
      <c r="D42" s="54">
        <v>23100000</v>
      </c>
      <c r="E42" s="88">
        <v>5695594.4900000002</v>
      </c>
      <c r="F42" s="55">
        <f t="shared" si="0"/>
        <v>17404405.509999998</v>
      </c>
    </row>
    <row r="43" spans="1:6" ht="30" customHeight="1" x14ac:dyDescent="0.25">
      <c r="A43" s="51" t="s">
        <v>78</v>
      </c>
      <c r="B43" s="52" t="s">
        <v>31</v>
      </c>
      <c r="C43" s="53" t="s">
        <v>79</v>
      </c>
      <c r="D43" s="54">
        <v>2671000</v>
      </c>
      <c r="E43" s="88">
        <f>E44</f>
        <v>67582.95</v>
      </c>
      <c r="F43" s="55">
        <f t="shared" si="0"/>
        <v>2603417.0499999998</v>
      </c>
    </row>
    <row r="44" spans="1:6" ht="51.6" customHeight="1" x14ac:dyDescent="0.25">
      <c r="A44" s="51" t="s">
        <v>80</v>
      </c>
      <c r="B44" s="52" t="s">
        <v>31</v>
      </c>
      <c r="C44" s="53" t="s">
        <v>81</v>
      </c>
      <c r="D44" s="54">
        <v>2671000</v>
      </c>
      <c r="E44" s="88">
        <v>67582.95</v>
      </c>
      <c r="F44" s="55">
        <f t="shared" si="0"/>
        <v>2603417.0499999998</v>
      </c>
    </row>
    <row r="45" spans="1:6" ht="51.6" customHeight="1" x14ac:dyDescent="0.25">
      <c r="A45" s="93" t="s">
        <v>501</v>
      </c>
      <c r="B45" s="52" t="s">
        <v>31</v>
      </c>
      <c r="C45" s="53" t="s">
        <v>502</v>
      </c>
      <c r="D45" s="54">
        <v>0</v>
      </c>
      <c r="E45" s="88">
        <v>100</v>
      </c>
      <c r="F45" s="55" t="str">
        <f t="shared" si="0"/>
        <v>-</v>
      </c>
    </row>
    <row r="46" spans="1:6" ht="51.6" customHeight="1" x14ac:dyDescent="0.25">
      <c r="A46" s="93" t="s">
        <v>500</v>
      </c>
      <c r="B46" s="52" t="s">
        <v>31</v>
      </c>
      <c r="C46" s="53" t="s">
        <v>491</v>
      </c>
      <c r="D46" s="54">
        <v>0</v>
      </c>
      <c r="E46" s="88">
        <v>100</v>
      </c>
      <c r="F46" s="55" t="str">
        <f t="shared" si="0"/>
        <v>-</v>
      </c>
    </row>
    <row r="47" spans="1:6" ht="51.6" customHeight="1" x14ac:dyDescent="0.25">
      <c r="A47" s="93" t="s">
        <v>503</v>
      </c>
      <c r="B47" s="52"/>
      <c r="C47" s="53" t="s">
        <v>504</v>
      </c>
      <c r="D47" s="54"/>
      <c r="E47" s="88"/>
      <c r="F47" s="55"/>
    </row>
    <row r="48" spans="1:6" ht="50.4" customHeight="1" x14ac:dyDescent="0.25">
      <c r="A48" s="51" t="s">
        <v>82</v>
      </c>
      <c r="B48" s="52" t="s">
        <v>31</v>
      </c>
      <c r="C48" s="53" t="s">
        <v>83</v>
      </c>
      <c r="D48" s="54">
        <v>69800</v>
      </c>
      <c r="E48" s="88">
        <f>E49</f>
        <v>17435.89</v>
      </c>
      <c r="F48" s="55">
        <f t="shared" si="0"/>
        <v>52364.11</v>
      </c>
    </row>
    <row r="49" spans="1:6" ht="117.6" customHeight="1" x14ac:dyDescent="0.25">
      <c r="A49" s="56" t="s">
        <v>84</v>
      </c>
      <c r="B49" s="52" t="s">
        <v>31</v>
      </c>
      <c r="C49" s="53" t="s">
        <v>85</v>
      </c>
      <c r="D49" s="54">
        <v>69800</v>
      </c>
      <c r="E49" s="88">
        <f>E50</f>
        <v>17435.89</v>
      </c>
      <c r="F49" s="55">
        <f t="shared" si="0"/>
        <v>52364.11</v>
      </c>
    </row>
    <row r="50" spans="1:6" ht="105.6" customHeight="1" x14ac:dyDescent="0.25">
      <c r="A50" s="56" t="s">
        <v>86</v>
      </c>
      <c r="B50" s="52" t="s">
        <v>31</v>
      </c>
      <c r="C50" s="53" t="s">
        <v>87</v>
      </c>
      <c r="D50" s="54">
        <v>69800</v>
      </c>
      <c r="E50" s="88">
        <f>E51</f>
        <v>17435.89</v>
      </c>
      <c r="F50" s="55">
        <f t="shared" si="0"/>
        <v>52364.11</v>
      </c>
    </row>
    <row r="51" spans="1:6" ht="101.4" customHeight="1" x14ac:dyDescent="0.25">
      <c r="A51" s="51" t="s">
        <v>88</v>
      </c>
      <c r="B51" s="52" t="s">
        <v>31</v>
      </c>
      <c r="C51" s="53" t="s">
        <v>89</v>
      </c>
      <c r="D51" s="54">
        <v>69800</v>
      </c>
      <c r="E51" s="88">
        <v>17435.89</v>
      </c>
      <c r="F51" s="55">
        <f t="shared" si="0"/>
        <v>52364.11</v>
      </c>
    </row>
    <row r="52" spans="1:6" ht="27.6" customHeight="1" x14ac:dyDescent="0.25">
      <c r="A52" s="51" t="s">
        <v>90</v>
      </c>
      <c r="B52" s="52" t="s">
        <v>31</v>
      </c>
      <c r="C52" s="53" t="s">
        <v>91</v>
      </c>
      <c r="D52" s="54">
        <v>10400</v>
      </c>
      <c r="E52" s="88">
        <v>0</v>
      </c>
      <c r="F52" s="55">
        <f t="shared" si="0"/>
        <v>10400</v>
      </c>
    </row>
    <row r="53" spans="1:6" ht="55.2" customHeight="1" x14ac:dyDescent="0.25">
      <c r="A53" s="51" t="s">
        <v>92</v>
      </c>
      <c r="B53" s="52" t="s">
        <v>31</v>
      </c>
      <c r="C53" s="53" t="s">
        <v>93</v>
      </c>
      <c r="D53" s="54">
        <v>10400</v>
      </c>
      <c r="E53" s="88" t="s">
        <v>44</v>
      </c>
      <c r="F53" s="55">
        <f t="shared" si="0"/>
        <v>10400</v>
      </c>
    </row>
    <row r="54" spans="1:6" ht="67.2" customHeight="1" x14ac:dyDescent="0.25">
      <c r="A54" s="51" t="s">
        <v>94</v>
      </c>
      <c r="B54" s="52" t="s">
        <v>31</v>
      </c>
      <c r="C54" s="53" t="s">
        <v>95</v>
      </c>
      <c r="D54" s="54">
        <v>10400</v>
      </c>
      <c r="E54" s="88" t="s">
        <v>44</v>
      </c>
      <c r="F54" s="55">
        <f t="shared" si="0"/>
        <v>10400</v>
      </c>
    </row>
    <row r="55" spans="1:6" ht="27.6" customHeight="1" x14ac:dyDescent="0.25">
      <c r="A55" s="51" t="s">
        <v>96</v>
      </c>
      <c r="B55" s="52" t="s">
        <v>31</v>
      </c>
      <c r="C55" s="53" t="s">
        <v>97</v>
      </c>
      <c r="D55" s="54">
        <v>2204300</v>
      </c>
      <c r="E55" s="88">
        <f>E56</f>
        <v>879758</v>
      </c>
      <c r="F55" s="55">
        <f t="shared" si="0"/>
        <v>1324542</v>
      </c>
    </row>
    <row r="56" spans="1:6" ht="51.6" customHeight="1" x14ac:dyDescent="0.25">
      <c r="A56" s="51" t="s">
        <v>98</v>
      </c>
      <c r="B56" s="52" t="s">
        <v>31</v>
      </c>
      <c r="C56" s="53" t="s">
        <v>99</v>
      </c>
      <c r="D56" s="54">
        <v>2204300</v>
      </c>
      <c r="E56" s="88">
        <f>E57+E60+E65</f>
        <v>879758</v>
      </c>
      <c r="F56" s="55">
        <f t="shared" si="0"/>
        <v>1324542</v>
      </c>
    </row>
    <row r="57" spans="1:6" ht="39.6" customHeight="1" x14ac:dyDescent="0.25">
      <c r="A57" s="51" t="s">
        <v>100</v>
      </c>
      <c r="B57" s="52" t="s">
        <v>31</v>
      </c>
      <c r="C57" s="53" t="s">
        <v>101</v>
      </c>
      <c r="D57" s="54">
        <v>612800</v>
      </c>
      <c r="E57" s="88">
        <f>E58</f>
        <v>153300</v>
      </c>
      <c r="F57" s="55">
        <f t="shared" si="0"/>
        <v>459500</v>
      </c>
    </row>
    <row r="58" spans="1:6" ht="42.6" customHeight="1" x14ac:dyDescent="0.25">
      <c r="A58" s="51" t="s">
        <v>102</v>
      </c>
      <c r="B58" s="52" t="s">
        <v>31</v>
      </c>
      <c r="C58" s="53" t="s">
        <v>103</v>
      </c>
      <c r="D58" s="54">
        <v>612800</v>
      </c>
      <c r="E58" s="88">
        <f>E59</f>
        <v>153300</v>
      </c>
      <c r="F58" s="55">
        <f t="shared" si="0"/>
        <v>459500</v>
      </c>
    </row>
    <row r="59" spans="1:6" ht="58.95" customHeight="1" x14ac:dyDescent="0.25">
      <c r="A59" s="51" t="s">
        <v>104</v>
      </c>
      <c r="B59" s="52" t="s">
        <v>31</v>
      </c>
      <c r="C59" s="53" t="s">
        <v>105</v>
      </c>
      <c r="D59" s="54">
        <v>612800</v>
      </c>
      <c r="E59" s="88">
        <v>153300</v>
      </c>
      <c r="F59" s="55">
        <f t="shared" si="0"/>
        <v>459500</v>
      </c>
    </row>
    <row r="60" spans="1:6" ht="36" customHeight="1" x14ac:dyDescent="0.25">
      <c r="A60" s="51" t="s">
        <v>106</v>
      </c>
      <c r="B60" s="52" t="s">
        <v>31</v>
      </c>
      <c r="C60" s="53" t="s">
        <v>107</v>
      </c>
      <c r="D60" s="54">
        <v>352800</v>
      </c>
      <c r="E60" s="88">
        <f>E61+E63</f>
        <v>61308</v>
      </c>
      <c r="F60" s="55">
        <f t="shared" si="0"/>
        <v>291492</v>
      </c>
    </row>
    <row r="61" spans="1:6" ht="49.95" customHeight="1" x14ac:dyDescent="0.25">
      <c r="A61" s="51" t="s">
        <v>108</v>
      </c>
      <c r="B61" s="52" t="s">
        <v>31</v>
      </c>
      <c r="C61" s="53" t="s">
        <v>109</v>
      </c>
      <c r="D61" s="54">
        <v>200</v>
      </c>
      <c r="E61" s="88">
        <v>200</v>
      </c>
      <c r="F61" s="55" t="str">
        <f t="shared" si="0"/>
        <v>-</v>
      </c>
    </row>
    <row r="62" spans="1:6" ht="59.4" customHeight="1" x14ac:dyDescent="0.25">
      <c r="A62" s="51" t="s">
        <v>110</v>
      </c>
      <c r="B62" s="52" t="s">
        <v>31</v>
      </c>
      <c r="C62" s="53" t="s">
        <v>111</v>
      </c>
      <c r="D62" s="54">
        <v>200</v>
      </c>
      <c r="E62" s="88">
        <v>200</v>
      </c>
      <c r="F62" s="55" t="str">
        <f t="shared" si="0"/>
        <v>-</v>
      </c>
    </row>
    <row r="63" spans="1:6" ht="65.400000000000006" customHeight="1" x14ac:dyDescent="0.25">
      <c r="A63" s="51" t="s">
        <v>112</v>
      </c>
      <c r="B63" s="52" t="s">
        <v>31</v>
      </c>
      <c r="C63" s="53" t="s">
        <v>113</v>
      </c>
      <c r="D63" s="54">
        <v>352600</v>
      </c>
      <c r="E63" s="88">
        <f>E64</f>
        <v>61108</v>
      </c>
      <c r="F63" s="55">
        <f t="shared" si="0"/>
        <v>291492</v>
      </c>
    </row>
    <row r="64" spans="1:6" ht="64.2" customHeight="1" x14ac:dyDescent="0.25">
      <c r="A64" s="51" t="s">
        <v>114</v>
      </c>
      <c r="B64" s="52" t="s">
        <v>31</v>
      </c>
      <c r="C64" s="53" t="s">
        <v>115</v>
      </c>
      <c r="D64" s="54">
        <v>352600</v>
      </c>
      <c r="E64" s="88">
        <v>61108</v>
      </c>
      <c r="F64" s="55">
        <f t="shared" si="0"/>
        <v>291492</v>
      </c>
    </row>
    <row r="65" spans="1:6" ht="23.4" customHeight="1" x14ac:dyDescent="0.25">
      <c r="A65" s="51" t="s">
        <v>116</v>
      </c>
      <c r="B65" s="52" t="s">
        <v>31</v>
      </c>
      <c r="C65" s="53" t="s">
        <v>117</v>
      </c>
      <c r="D65" s="54">
        <v>1238700</v>
      </c>
      <c r="E65" s="88">
        <f>E66</f>
        <v>665150</v>
      </c>
      <c r="F65" s="55">
        <f t="shared" si="0"/>
        <v>573550</v>
      </c>
    </row>
    <row r="66" spans="1:6" ht="76.95" customHeight="1" x14ac:dyDescent="0.25">
      <c r="A66" s="51" t="s">
        <v>118</v>
      </c>
      <c r="B66" s="52" t="s">
        <v>31</v>
      </c>
      <c r="C66" s="53" t="s">
        <v>119</v>
      </c>
      <c r="D66" s="54">
        <v>1238700</v>
      </c>
      <c r="E66" s="88">
        <f>E67</f>
        <v>665150</v>
      </c>
      <c r="F66" s="55">
        <f t="shared" si="0"/>
        <v>573550</v>
      </c>
    </row>
    <row r="67" spans="1:6" ht="87.6" customHeight="1" x14ac:dyDescent="0.25">
      <c r="A67" s="51" t="s">
        <v>120</v>
      </c>
      <c r="B67" s="52" t="s">
        <v>31</v>
      </c>
      <c r="C67" s="53" t="s">
        <v>121</v>
      </c>
      <c r="D67" s="54">
        <v>1238700</v>
      </c>
      <c r="E67" s="88">
        <v>665150</v>
      </c>
      <c r="F67" s="55">
        <f t="shared" si="0"/>
        <v>573550</v>
      </c>
    </row>
    <row r="68" spans="1:6" ht="12.75" customHeight="1" x14ac:dyDescent="0.25">
      <c r="A68" s="24"/>
      <c r="B68" s="25"/>
      <c r="C68" s="25"/>
      <c r="D68" s="26"/>
      <c r="E68" s="26"/>
      <c r="F68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showGridLines="0" workbookViewId="0">
      <selection activeCell="H17" sqref="H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8" t="s">
        <v>122</v>
      </c>
      <c r="B2" s="98"/>
      <c r="C2" s="98"/>
      <c r="D2" s="98"/>
      <c r="E2" s="1"/>
      <c r="F2" s="13" t="s">
        <v>123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17" t="s">
        <v>21</v>
      </c>
      <c r="B4" s="103" t="s">
        <v>22</v>
      </c>
      <c r="C4" s="115" t="s">
        <v>124</v>
      </c>
      <c r="D4" s="106" t="s">
        <v>24</v>
      </c>
      <c r="E4" s="120" t="s">
        <v>25</v>
      </c>
      <c r="F4" s="112" t="s">
        <v>26</v>
      </c>
    </row>
    <row r="5" spans="1:6" ht="5.4" customHeight="1" x14ac:dyDescent="0.25">
      <c r="A5" s="118"/>
      <c r="B5" s="104"/>
      <c r="C5" s="116"/>
      <c r="D5" s="107"/>
      <c r="E5" s="121"/>
      <c r="F5" s="113"/>
    </row>
    <row r="6" spans="1:6" ht="9.6" customHeight="1" x14ac:dyDescent="0.25">
      <c r="A6" s="118"/>
      <c r="B6" s="104"/>
      <c r="C6" s="116"/>
      <c r="D6" s="107"/>
      <c r="E6" s="121"/>
      <c r="F6" s="113"/>
    </row>
    <row r="7" spans="1:6" ht="6" customHeight="1" x14ac:dyDescent="0.25">
      <c r="A7" s="118"/>
      <c r="B7" s="104"/>
      <c r="C7" s="116"/>
      <c r="D7" s="107"/>
      <c r="E7" s="121"/>
      <c r="F7" s="113"/>
    </row>
    <row r="8" spans="1:6" ht="6.6" customHeight="1" x14ac:dyDescent="0.25">
      <c r="A8" s="118"/>
      <c r="B8" s="104"/>
      <c r="C8" s="116"/>
      <c r="D8" s="107"/>
      <c r="E8" s="121"/>
      <c r="F8" s="113"/>
    </row>
    <row r="9" spans="1:6" ht="10.95" customHeight="1" x14ac:dyDescent="0.25">
      <c r="A9" s="118"/>
      <c r="B9" s="104"/>
      <c r="C9" s="116"/>
      <c r="D9" s="107"/>
      <c r="E9" s="121"/>
      <c r="F9" s="113"/>
    </row>
    <row r="10" spans="1:6" ht="4.2" hidden="1" customHeight="1" x14ac:dyDescent="0.25">
      <c r="A10" s="118"/>
      <c r="B10" s="104"/>
      <c r="C10" s="28"/>
      <c r="D10" s="107"/>
      <c r="E10" s="29"/>
      <c r="F10" s="30"/>
    </row>
    <row r="11" spans="1:6" ht="13.2" hidden="1" customHeight="1" x14ac:dyDescent="0.25">
      <c r="A11" s="119"/>
      <c r="B11" s="105"/>
      <c r="C11" s="31"/>
      <c r="D11" s="108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ht="13.2" x14ac:dyDescent="0.25">
      <c r="A13" s="57" t="s">
        <v>125</v>
      </c>
      <c r="B13" s="58" t="s">
        <v>126</v>
      </c>
      <c r="C13" s="59" t="s">
        <v>127</v>
      </c>
      <c r="D13" s="60">
        <f>D15</f>
        <v>50966100</v>
      </c>
      <c r="E13" s="61">
        <f>E15</f>
        <v>8285666.9399999995</v>
      </c>
      <c r="F13" s="62">
        <f>IF(OR(D13="-",IF(E13="-",0,E13)&gt;=IF(D13="-",0,D13)),"-",IF(D13="-",0,D13)-IF(E13="-",0,E13))</f>
        <v>42680433.060000002</v>
      </c>
    </row>
    <row r="14" spans="1:6" ht="13.2" x14ac:dyDescent="0.25">
      <c r="A14" s="63" t="s">
        <v>33</v>
      </c>
      <c r="B14" s="35"/>
      <c r="C14" s="36"/>
      <c r="D14" s="94"/>
      <c r="E14" s="95"/>
      <c r="F14" s="37"/>
    </row>
    <row r="15" spans="1:6" ht="26.4" x14ac:dyDescent="0.25">
      <c r="A15" s="42" t="s">
        <v>13</v>
      </c>
      <c r="B15" s="64" t="s">
        <v>126</v>
      </c>
      <c r="C15" s="44" t="s">
        <v>128</v>
      </c>
      <c r="D15" s="96">
        <f>D16+D86+D95+D108+D130+D147+D155+D183+D198</f>
        <v>50966100</v>
      </c>
      <c r="E15" s="96">
        <f>E16+E86+E95+E108+E130+E147+E155+E183+E198</f>
        <v>8285666.9399999995</v>
      </c>
      <c r="F15" s="65">
        <f t="shared" ref="F15:F46" si="0">IF(OR(D15="-",IF(E15="-",0,E15)&gt;=IF(D15="-",0,D15)),"-",IF(D15="-",0,D15)-IF(E15="-",0,E15))</f>
        <v>42680433.060000002</v>
      </c>
    </row>
    <row r="16" spans="1:6" ht="22.2" customHeight="1" x14ac:dyDescent="0.25">
      <c r="A16" s="42" t="s">
        <v>129</v>
      </c>
      <c r="B16" s="64" t="s">
        <v>126</v>
      </c>
      <c r="C16" s="44" t="s">
        <v>130</v>
      </c>
      <c r="D16" s="96">
        <f>D17+D37+D43+D49</f>
        <v>9958900</v>
      </c>
      <c r="E16" s="96">
        <f>E17+E37+E43+E49</f>
        <v>1583825.5</v>
      </c>
      <c r="F16" s="65">
        <f t="shared" si="0"/>
        <v>8375074.5</v>
      </c>
    </row>
    <row r="17" spans="1:6" ht="66" customHeight="1" x14ac:dyDescent="0.25">
      <c r="A17" s="42" t="s">
        <v>131</v>
      </c>
      <c r="B17" s="64" t="s">
        <v>126</v>
      </c>
      <c r="C17" s="44" t="s">
        <v>132</v>
      </c>
      <c r="D17" s="96">
        <f>D18+D31</f>
        <v>8961100</v>
      </c>
      <c r="E17" s="96">
        <f>E18+E31</f>
        <v>1345173.5</v>
      </c>
      <c r="F17" s="65">
        <f t="shared" si="0"/>
        <v>7615926.5</v>
      </c>
    </row>
    <row r="18" spans="1:6" ht="48.6" customHeight="1" x14ac:dyDescent="0.25">
      <c r="A18" s="42" t="s">
        <v>133</v>
      </c>
      <c r="B18" s="64" t="s">
        <v>126</v>
      </c>
      <c r="C18" s="44" t="s">
        <v>134</v>
      </c>
      <c r="D18" s="96">
        <f>D19</f>
        <v>8960900</v>
      </c>
      <c r="E18" s="89">
        <f>E19</f>
        <v>1344973.5</v>
      </c>
      <c r="F18" s="65">
        <f t="shared" si="0"/>
        <v>7615926.5</v>
      </c>
    </row>
    <row r="19" spans="1:6" ht="39.6" x14ac:dyDescent="0.25">
      <c r="A19" s="42" t="s">
        <v>135</v>
      </c>
      <c r="B19" s="64" t="s">
        <v>126</v>
      </c>
      <c r="C19" s="44" t="s">
        <v>136</v>
      </c>
      <c r="D19" s="96">
        <f>D20+D26</f>
        <v>8960900</v>
      </c>
      <c r="E19" s="89">
        <f>E20+E26</f>
        <v>1344973.5</v>
      </c>
      <c r="F19" s="65">
        <f t="shared" si="0"/>
        <v>7615926.5</v>
      </c>
    </row>
    <row r="20" spans="1:6" ht="105.6" x14ac:dyDescent="0.25">
      <c r="A20" s="66" t="s">
        <v>137</v>
      </c>
      <c r="B20" s="64" t="s">
        <v>126</v>
      </c>
      <c r="C20" s="44" t="s">
        <v>138</v>
      </c>
      <c r="D20" s="96">
        <f>FIO</f>
        <v>6410500</v>
      </c>
      <c r="E20" s="89">
        <f>E21</f>
        <v>1075586.46</v>
      </c>
      <c r="F20" s="65">
        <f t="shared" si="0"/>
        <v>5334913.54</v>
      </c>
    </row>
    <row r="21" spans="1:6" ht="66" x14ac:dyDescent="0.25">
      <c r="A21" s="42" t="s">
        <v>139</v>
      </c>
      <c r="B21" s="64" t="s">
        <v>126</v>
      </c>
      <c r="C21" s="44" t="s">
        <v>140</v>
      </c>
      <c r="D21" s="96">
        <f>D22</f>
        <v>6410500</v>
      </c>
      <c r="E21" s="96">
        <f>E22</f>
        <v>1075586.46</v>
      </c>
      <c r="F21" s="65">
        <f t="shared" si="0"/>
        <v>5334913.54</v>
      </c>
    </row>
    <row r="22" spans="1:6" ht="36" customHeight="1" x14ac:dyDescent="0.25">
      <c r="A22" s="42" t="s">
        <v>141</v>
      </c>
      <c r="B22" s="64" t="s">
        <v>126</v>
      </c>
      <c r="C22" s="44" t="s">
        <v>142</v>
      </c>
      <c r="D22" s="96">
        <f>D23+D24+D25</f>
        <v>6410500</v>
      </c>
      <c r="E22" s="96">
        <f>E23+E24+E25</f>
        <v>1075586.46</v>
      </c>
      <c r="F22" s="65">
        <f t="shared" si="0"/>
        <v>5334913.54</v>
      </c>
    </row>
    <row r="23" spans="1:6" ht="37.950000000000003" customHeight="1" x14ac:dyDescent="0.25">
      <c r="A23" s="42" t="s">
        <v>143</v>
      </c>
      <c r="B23" s="64" t="s">
        <v>126</v>
      </c>
      <c r="C23" s="44" t="s">
        <v>144</v>
      </c>
      <c r="D23" s="96">
        <v>4691300</v>
      </c>
      <c r="E23" s="89">
        <v>899271.34</v>
      </c>
      <c r="F23" s="65">
        <f t="shared" si="0"/>
        <v>3792028.66</v>
      </c>
    </row>
    <row r="24" spans="1:6" ht="50.4" customHeight="1" x14ac:dyDescent="0.25">
      <c r="A24" s="42" t="s">
        <v>145</v>
      </c>
      <c r="B24" s="64" t="s">
        <v>126</v>
      </c>
      <c r="C24" s="44" t="s">
        <v>146</v>
      </c>
      <c r="D24" s="96">
        <v>305000</v>
      </c>
      <c r="E24" s="89">
        <v>0</v>
      </c>
      <c r="F24" s="65">
        <f t="shared" si="0"/>
        <v>305000</v>
      </c>
    </row>
    <row r="25" spans="1:6" ht="60.6" customHeight="1" x14ac:dyDescent="0.25">
      <c r="A25" s="42" t="s">
        <v>147</v>
      </c>
      <c r="B25" s="64" t="s">
        <v>126</v>
      </c>
      <c r="C25" s="44" t="s">
        <v>148</v>
      </c>
      <c r="D25" s="96">
        <v>1414200</v>
      </c>
      <c r="E25" s="89">
        <v>176315.12</v>
      </c>
      <c r="F25" s="65">
        <f t="shared" si="0"/>
        <v>1237884.8799999999</v>
      </c>
    </row>
    <row r="26" spans="1:6" ht="105.6" x14ac:dyDescent="0.25">
      <c r="A26" s="66" t="s">
        <v>149</v>
      </c>
      <c r="B26" s="64" t="s">
        <v>126</v>
      </c>
      <c r="C26" s="44" t="s">
        <v>150</v>
      </c>
      <c r="D26" s="96">
        <f>D27</f>
        <v>2550400</v>
      </c>
      <c r="E26" s="96">
        <f>E27</f>
        <v>269387.04000000004</v>
      </c>
      <c r="F26" s="65">
        <f t="shared" si="0"/>
        <v>2281012.96</v>
      </c>
    </row>
    <row r="27" spans="1:6" ht="26.4" x14ac:dyDescent="0.25">
      <c r="A27" s="42" t="s">
        <v>151</v>
      </c>
      <c r="B27" s="64" t="s">
        <v>126</v>
      </c>
      <c r="C27" s="44" t="s">
        <v>152</v>
      </c>
      <c r="D27" s="96">
        <f>D28</f>
        <v>2550400</v>
      </c>
      <c r="E27" s="96">
        <f>E28</f>
        <v>269387.04000000004</v>
      </c>
      <c r="F27" s="65">
        <f t="shared" si="0"/>
        <v>2281012.96</v>
      </c>
    </row>
    <row r="28" spans="1:6" ht="39.6" x14ac:dyDescent="0.25">
      <c r="A28" s="42" t="s">
        <v>153</v>
      </c>
      <c r="B28" s="64" t="s">
        <v>126</v>
      </c>
      <c r="C28" s="44" t="s">
        <v>154</v>
      </c>
      <c r="D28" s="96">
        <f>D29+D30</f>
        <v>2550400</v>
      </c>
      <c r="E28" s="96">
        <f>E29+E30</f>
        <v>269387.04000000004</v>
      </c>
      <c r="F28" s="65">
        <f t="shared" si="0"/>
        <v>2281012.96</v>
      </c>
    </row>
    <row r="29" spans="1:6" ht="13.2" x14ac:dyDescent="0.25">
      <c r="A29" s="42" t="s">
        <v>155</v>
      </c>
      <c r="B29" s="64" t="s">
        <v>126</v>
      </c>
      <c r="C29" s="44" t="s">
        <v>156</v>
      </c>
      <c r="D29" s="96">
        <v>2253200</v>
      </c>
      <c r="E29" s="89">
        <v>175150.82</v>
      </c>
      <c r="F29" s="65">
        <f t="shared" si="0"/>
        <v>2078049.18</v>
      </c>
    </row>
    <row r="30" spans="1:6" ht="13.2" x14ac:dyDescent="0.25">
      <c r="A30" s="42" t="s">
        <v>157</v>
      </c>
      <c r="B30" s="64" t="s">
        <v>126</v>
      </c>
      <c r="C30" s="44" t="s">
        <v>158</v>
      </c>
      <c r="D30" s="96">
        <v>297200</v>
      </c>
      <c r="E30" s="89">
        <v>94236.22</v>
      </c>
      <c r="F30" s="65">
        <f t="shared" si="0"/>
        <v>202963.78</v>
      </c>
    </row>
    <row r="31" spans="1:6" ht="39.6" x14ac:dyDescent="0.25">
      <c r="A31" s="42" t="s">
        <v>159</v>
      </c>
      <c r="B31" s="64" t="s">
        <v>126</v>
      </c>
      <c r="C31" s="44" t="s">
        <v>160</v>
      </c>
      <c r="D31" s="96">
        <f t="shared" ref="D31:E35" si="1">D32</f>
        <v>200</v>
      </c>
      <c r="E31" s="96">
        <f t="shared" si="1"/>
        <v>200</v>
      </c>
      <c r="F31" s="65" t="str">
        <f t="shared" si="0"/>
        <v>-</v>
      </c>
    </row>
    <row r="32" spans="1:6" ht="13.2" x14ac:dyDescent="0.25">
      <c r="A32" s="42" t="s">
        <v>161</v>
      </c>
      <c r="B32" s="64" t="s">
        <v>126</v>
      </c>
      <c r="C32" s="44" t="s">
        <v>162</v>
      </c>
      <c r="D32" s="96">
        <f t="shared" si="1"/>
        <v>200</v>
      </c>
      <c r="E32" s="96">
        <f t="shared" si="1"/>
        <v>200</v>
      </c>
      <c r="F32" s="65" t="str">
        <f t="shared" si="0"/>
        <v>-</v>
      </c>
    </row>
    <row r="33" spans="1:6" ht="145.19999999999999" x14ac:dyDescent="0.25">
      <c r="A33" s="66" t="s">
        <v>163</v>
      </c>
      <c r="B33" s="64" t="s">
        <v>126</v>
      </c>
      <c r="C33" s="44" t="s">
        <v>164</v>
      </c>
      <c r="D33" s="96">
        <f t="shared" si="1"/>
        <v>200</v>
      </c>
      <c r="E33" s="96">
        <f t="shared" si="1"/>
        <v>200</v>
      </c>
      <c r="F33" s="65" t="str">
        <f t="shared" si="0"/>
        <v>-</v>
      </c>
    </row>
    <row r="34" spans="1:6" ht="26.4" x14ac:dyDescent="0.25">
      <c r="A34" s="42" t="s">
        <v>151</v>
      </c>
      <c r="B34" s="64" t="s">
        <v>126</v>
      </c>
      <c r="C34" s="44" t="s">
        <v>165</v>
      </c>
      <c r="D34" s="96">
        <f t="shared" si="1"/>
        <v>200</v>
      </c>
      <c r="E34" s="96">
        <f t="shared" si="1"/>
        <v>200</v>
      </c>
      <c r="F34" s="65" t="str">
        <f t="shared" si="0"/>
        <v>-</v>
      </c>
    </row>
    <row r="35" spans="1:6" ht="39.6" x14ac:dyDescent="0.25">
      <c r="A35" s="42" t="s">
        <v>153</v>
      </c>
      <c r="B35" s="64" t="s">
        <v>126</v>
      </c>
      <c r="C35" s="44" t="s">
        <v>166</v>
      </c>
      <c r="D35" s="96">
        <f t="shared" si="1"/>
        <v>200</v>
      </c>
      <c r="E35" s="96">
        <f t="shared" si="1"/>
        <v>200</v>
      </c>
      <c r="F35" s="65" t="str">
        <f t="shared" si="0"/>
        <v>-</v>
      </c>
    </row>
    <row r="36" spans="1:6" ht="13.2" x14ac:dyDescent="0.25">
      <c r="A36" s="42" t="s">
        <v>155</v>
      </c>
      <c r="B36" s="64" t="s">
        <v>126</v>
      </c>
      <c r="C36" s="44" t="s">
        <v>167</v>
      </c>
      <c r="D36" s="96">
        <v>200</v>
      </c>
      <c r="E36" s="89">
        <v>200</v>
      </c>
      <c r="F36" s="65" t="str">
        <f t="shared" si="0"/>
        <v>-</v>
      </c>
    </row>
    <row r="37" spans="1:6" ht="39.6" x14ac:dyDescent="0.25">
      <c r="A37" s="42" t="s">
        <v>168</v>
      </c>
      <c r="B37" s="64" t="s">
        <v>126</v>
      </c>
      <c r="C37" s="44" t="s">
        <v>169</v>
      </c>
      <c r="D37" s="96">
        <f>D38</f>
        <v>117800</v>
      </c>
      <c r="E37" s="96">
        <f>E38</f>
        <v>29550</v>
      </c>
      <c r="F37" s="65">
        <f t="shared" si="0"/>
        <v>88250</v>
      </c>
    </row>
    <row r="38" spans="1:6" ht="39.6" x14ac:dyDescent="0.25">
      <c r="A38" s="42" t="s">
        <v>159</v>
      </c>
      <c r="B38" s="64" t="s">
        <v>126</v>
      </c>
      <c r="C38" s="44" t="s">
        <v>170</v>
      </c>
      <c r="D38" s="96">
        <f>D40</f>
        <v>117800</v>
      </c>
      <c r="E38" s="96">
        <f>E40</f>
        <v>29550</v>
      </c>
      <c r="F38" s="65">
        <f t="shared" si="0"/>
        <v>88250</v>
      </c>
    </row>
    <row r="39" spans="1:6" ht="13.2" x14ac:dyDescent="0.25">
      <c r="A39" s="42" t="s">
        <v>161</v>
      </c>
      <c r="B39" s="64" t="s">
        <v>126</v>
      </c>
      <c r="C39" s="44" t="s">
        <v>171</v>
      </c>
      <c r="D39" s="96">
        <f t="shared" ref="D39:E41" si="2">D40</f>
        <v>117800</v>
      </c>
      <c r="E39" s="96">
        <f t="shared" si="2"/>
        <v>29550</v>
      </c>
      <c r="F39" s="65">
        <f t="shared" si="0"/>
        <v>88250</v>
      </c>
    </row>
    <row r="40" spans="1:6" ht="171.6" x14ac:dyDescent="0.25">
      <c r="A40" s="66" t="s">
        <v>172</v>
      </c>
      <c r="B40" s="64" t="s">
        <v>126</v>
      </c>
      <c r="C40" s="44" t="s">
        <v>173</v>
      </c>
      <c r="D40" s="96">
        <f t="shared" si="2"/>
        <v>117800</v>
      </c>
      <c r="E40" s="96">
        <f t="shared" si="2"/>
        <v>29550</v>
      </c>
      <c r="F40" s="65">
        <f t="shared" si="0"/>
        <v>88250</v>
      </c>
    </row>
    <row r="41" spans="1:6" ht="13.2" x14ac:dyDescent="0.25">
      <c r="A41" s="42" t="s">
        <v>174</v>
      </c>
      <c r="B41" s="64" t="s">
        <v>126</v>
      </c>
      <c r="C41" s="44" t="s">
        <v>175</v>
      </c>
      <c r="D41" s="96">
        <f t="shared" si="2"/>
        <v>117800</v>
      </c>
      <c r="E41" s="96">
        <f t="shared" si="2"/>
        <v>29550</v>
      </c>
      <c r="F41" s="65">
        <f t="shared" si="0"/>
        <v>88250</v>
      </c>
    </row>
    <row r="42" spans="1:6" ht="13.2" x14ac:dyDescent="0.25">
      <c r="A42" s="42" t="s">
        <v>116</v>
      </c>
      <c r="B42" s="64" t="s">
        <v>126</v>
      </c>
      <c r="C42" s="44" t="s">
        <v>176</v>
      </c>
      <c r="D42" s="96">
        <v>117800</v>
      </c>
      <c r="E42" s="89">
        <v>29550</v>
      </c>
      <c r="F42" s="65">
        <f t="shared" si="0"/>
        <v>88250</v>
      </c>
    </row>
    <row r="43" spans="1:6" ht="13.2" x14ac:dyDescent="0.25">
      <c r="A43" s="42" t="s">
        <v>177</v>
      </c>
      <c r="B43" s="64" t="s">
        <v>126</v>
      </c>
      <c r="C43" s="44" t="s">
        <v>178</v>
      </c>
      <c r="D43" s="96">
        <f>D44</f>
        <v>100000</v>
      </c>
      <c r="E43" s="89">
        <v>0</v>
      </c>
      <c r="F43" s="65">
        <f t="shared" si="0"/>
        <v>100000</v>
      </c>
    </row>
    <row r="44" spans="1:6" ht="39.6" x14ac:dyDescent="0.25">
      <c r="A44" s="42" t="s">
        <v>159</v>
      </c>
      <c r="B44" s="64" t="s">
        <v>126</v>
      </c>
      <c r="C44" s="44" t="s">
        <v>179</v>
      </c>
      <c r="D44" s="96">
        <f>D45</f>
        <v>100000</v>
      </c>
      <c r="E44" s="96">
        <f>E45</f>
        <v>0</v>
      </c>
      <c r="F44" s="65">
        <f t="shared" si="0"/>
        <v>100000</v>
      </c>
    </row>
    <row r="45" spans="1:6" ht="26.4" x14ac:dyDescent="0.25">
      <c r="A45" s="42" t="s">
        <v>180</v>
      </c>
      <c r="B45" s="64" t="s">
        <v>126</v>
      </c>
      <c r="C45" s="44" t="s">
        <v>181</v>
      </c>
      <c r="D45" s="96">
        <f>D46</f>
        <v>100000</v>
      </c>
      <c r="E45" s="96">
        <f>E46</f>
        <v>0</v>
      </c>
      <c r="F45" s="65">
        <f t="shared" si="0"/>
        <v>100000</v>
      </c>
    </row>
    <row r="46" spans="1:6" ht="79.2" x14ac:dyDescent="0.25">
      <c r="A46" s="42" t="s">
        <v>182</v>
      </c>
      <c r="B46" s="64" t="s">
        <v>126</v>
      </c>
      <c r="C46" s="44" t="s">
        <v>183</v>
      </c>
      <c r="D46" s="96">
        <f>D47</f>
        <v>100000</v>
      </c>
      <c r="E46" s="96">
        <f>E47</f>
        <v>0</v>
      </c>
      <c r="F46" s="65">
        <f t="shared" si="0"/>
        <v>100000</v>
      </c>
    </row>
    <row r="47" spans="1:6" ht="13.2" x14ac:dyDescent="0.25">
      <c r="A47" s="42" t="s">
        <v>184</v>
      </c>
      <c r="B47" s="64" t="s">
        <v>126</v>
      </c>
      <c r="C47" s="44" t="s">
        <v>185</v>
      </c>
      <c r="D47" s="96">
        <f>D48</f>
        <v>100000</v>
      </c>
      <c r="E47" s="96">
        <f>E48</f>
        <v>0</v>
      </c>
      <c r="F47" s="65">
        <f t="shared" ref="F47:F78" si="3">IF(OR(D47="-",IF(E47="-",0,E47)&gt;=IF(D47="-",0,D47)),"-",IF(D47="-",0,D47)-IF(E47="-",0,E47))</f>
        <v>100000</v>
      </c>
    </row>
    <row r="48" spans="1:6" ht="13.2" x14ac:dyDescent="0.25">
      <c r="A48" s="42" t="s">
        <v>186</v>
      </c>
      <c r="B48" s="64" t="s">
        <v>126</v>
      </c>
      <c r="C48" s="44" t="s">
        <v>187</v>
      </c>
      <c r="D48" s="96">
        <v>100000</v>
      </c>
      <c r="E48" s="89">
        <v>0</v>
      </c>
      <c r="F48" s="65">
        <f t="shared" si="3"/>
        <v>100000</v>
      </c>
    </row>
    <row r="49" spans="1:6" ht="13.2" x14ac:dyDescent="0.25">
      <c r="A49" s="42" t="s">
        <v>188</v>
      </c>
      <c r="B49" s="64" t="s">
        <v>126</v>
      </c>
      <c r="C49" s="44" t="s">
        <v>189</v>
      </c>
      <c r="D49" s="96">
        <f>D50+D57+D63+D74</f>
        <v>780000</v>
      </c>
      <c r="E49" s="96">
        <f>E50+E57+E63+E74</f>
        <v>209102</v>
      </c>
      <c r="F49" s="65">
        <f t="shared" si="3"/>
        <v>570898</v>
      </c>
    </row>
    <row r="50" spans="1:6" ht="39.6" x14ac:dyDescent="0.25">
      <c r="A50" s="42" t="s">
        <v>133</v>
      </c>
      <c r="B50" s="64" t="s">
        <v>126</v>
      </c>
      <c r="C50" s="44" t="s">
        <v>190</v>
      </c>
      <c r="D50" s="96">
        <f t="shared" ref="D50:E53" si="4">D51</f>
        <v>30000</v>
      </c>
      <c r="E50" s="96">
        <f t="shared" si="4"/>
        <v>506</v>
      </c>
      <c r="F50" s="65">
        <f t="shared" si="3"/>
        <v>29494</v>
      </c>
    </row>
    <row r="51" spans="1:6" ht="39.6" x14ac:dyDescent="0.25">
      <c r="A51" s="42" t="s">
        <v>135</v>
      </c>
      <c r="B51" s="64" t="s">
        <v>126</v>
      </c>
      <c r="C51" s="44" t="s">
        <v>191</v>
      </c>
      <c r="D51" s="96">
        <f t="shared" si="4"/>
        <v>30000</v>
      </c>
      <c r="E51" s="96">
        <f t="shared" si="4"/>
        <v>506</v>
      </c>
      <c r="F51" s="65">
        <f t="shared" si="3"/>
        <v>29494</v>
      </c>
    </row>
    <row r="52" spans="1:6" ht="79.2" x14ac:dyDescent="0.25">
      <c r="A52" s="42" t="s">
        <v>192</v>
      </c>
      <c r="B52" s="64" t="s">
        <v>126</v>
      </c>
      <c r="C52" s="44" t="s">
        <v>193</v>
      </c>
      <c r="D52" s="96">
        <f t="shared" si="4"/>
        <v>30000</v>
      </c>
      <c r="E52" s="96">
        <f t="shared" si="4"/>
        <v>506</v>
      </c>
      <c r="F52" s="65">
        <f t="shared" si="3"/>
        <v>29494</v>
      </c>
    </row>
    <row r="53" spans="1:6" ht="13.2" x14ac:dyDescent="0.25">
      <c r="A53" s="42" t="s">
        <v>184</v>
      </c>
      <c r="B53" s="64" t="s">
        <v>126</v>
      </c>
      <c r="C53" s="44" t="s">
        <v>194</v>
      </c>
      <c r="D53" s="96">
        <f t="shared" si="4"/>
        <v>30000</v>
      </c>
      <c r="E53" s="96">
        <f t="shared" si="4"/>
        <v>506</v>
      </c>
      <c r="F53" s="65">
        <f t="shared" si="3"/>
        <v>29494</v>
      </c>
    </row>
    <row r="54" spans="1:6" ht="13.2" x14ac:dyDescent="0.25">
      <c r="A54" s="42" t="s">
        <v>195</v>
      </c>
      <c r="B54" s="64" t="s">
        <v>126</v>
      </c>
      <c r="C54" s="44" t="s">
        <v>196</v>
      </c>
      <c r="D54" s="96">
        <f>D55+D56</f>
        <v>30000</v>
      </c>
      <c r="E54" s="96">
        <f>E55+E56</f>
        <v>506</v>
      </c>
      <c r="F54" s="65">
        <f t="shared" si="3"/>
        <v>29494</v>
      </c>
    </row>
    <row r="55" spans="1:6" ht="26.4" x14ac:dyDescent="0.25">
      <c r="A55" s="42" t="s">
        <v>197</v>
      </c>
      <c r="B55" s="64" t="s">
        <v>126</v>
      </c>
      <c r="C55" s="44" t="s">
        <v>198</v>
      </c>
      <c r="D55" s="96">
        <v>20000</v>
      </c>
      <c r="E55" s="89">
        <v>0</v>
      </c>
      <c r="F55" s="65">
        <f t="shared" si="3"/>
        <v>20000</v>
      </c>
    </row>
    <row r="56" spans="1:6" ht="13.2" x14ac:dyDescent="0.25">
      <c r="A56" s="42" t="s">
        <v>199</v>
      </c>
      <c r="B56" s="64" t="s">
        <v>126</v>
      </c>
      <c r="C56" s="44" t="s">
        <v>200</v>
      </c>
      <c r="D56" s="96">
        <v>10000</v>
      </c>
      <c r="E56" s="89">
        <v>506</v>
      </c>
      <c r="F56" s="65">
        <f t="shared" si="3"/>
        <v>9494</v>
      </c>
    </row>
    <row r="57" spans="1:6" ht="79.2" x14ac:dyDescent="0.25">
      <c r="A57" s="42" t="s">
        <v>201</v>
      </c>
      <c r="B57" s="64" t="s">
        <v>126</v>
      </c>
      <c r="C57" s="44" t="s">
        <v>202</v>
      </c>
      <c r="D57" s="96">
        <f t="shared" ref="D57:E61" si="5">D58</f>
        <v>10000</v>
      </c>
      <c r="E57" s="96">
        <f t="shared" si="5"/>
        <v>0</v>
      </c>
      <c r="F57" s="65">
        <f t="shared" si="3"/>
        <v>10000</v>
      </c>
    </row>
    <row r="58" spans="1:6" ht="26.4" x14ac:dyDescent="0.25">
      <c r="A58" s="42" t="s">
        <v>203</v>
      </c>
      <c r="B58" s="64" t="s">
        <v>126</v>
      </c>
      <c r="C58" s="44" t="s">
        <v>204</v>
      </c>
      <c r="D58" s="96">
        <f t="shared" si="5"/>
        <v>10000</v>
      </c>
      <c r="E58" s="89">
        <f t="shared" si="5"/>
        <v>0</v>
      </c>
      <c r="F58" s="65">
        <f t="shared" si="3"/>
        <v>10000</v>
      </c>
    </row>
    <row r="59" spans="1:6" ht="132" x14ac:dyDescent="0.25">
      <c r="A59" s="66" t="s">
        <v>205</v>
      </c>
      <c r="B59" s="64" t="s">
        <v>126</v>
      </c>
      <c r="C59" s="44" t="s">
        <v>206</v>
      </c>
      <c r="D59" s="96">
        <f t="shared" si="5"/>
        <v>10000</v>
      </c>
      <c r="E59" s="89">
        <f t="shared" si="5"/>
        <v>0</v>
      </c>
      <c r="F59" s="65">
        <f t="shared" si="3"/>
        <v>10000</v>
      </c>
    </row>
    <row r="60" spans="1:6" ht="26.4" x14ac:dyDescent="0.25">
      <c r="A60" s="42" t="s">
        <v>151</v>
      </c>
      <c r="B60" s="64" t="s">
        <v>126</v>
      </c>
      <c r="C60" s="44" t="s">
        <v>207</v>
      </c>
      <c r="D60" s="96">
        <f t="shared" si="5"/>
        <v>10000</v>
      </c>
      <c r="E60" s="89">
        <f t="shared" si="5"/>
        <v>0</v>
      </c>
      <c r="F60" s="65">
        <f t="shared" si="3"/>
        <v>10000</v>
      </c>
    </row>
    <row r="61" spans="1:6" ht="39.6" x14ac:dyDescent="0.25">
      <c r="A61" s="42" t="s">
        <v>153</v>
      </c>
      <c r="B61" s="64" t="s">
        <v>126</v>
      </c>
      <c r="C61" s="44" t="s">
        <v>208</v>
      </c>
      <c r="D61" s="96">
        <f t="shared" si="5"/>
        <v>10000</v>
      </c>
      <c r="E61" s="89">
        <f t="shared" si="5"/>
        <v>0</v>
      </c>
      <c r="F61" s="65">
        <f t="shared" si="3"/>
        <v>10000</v>
      </c>
    </row>
    <row r="62" spans="1:6" ht="13.2" x14ac:dyDescent="0.25">
      <c r="A62" s="42" t="s">
        <v>155</v>
      </c>
      <c r="B62" s="64" t="s">
        <v>126</v>
      </c>
      <c r="C62" s="44" t="s">
        <v>209</v>
      </c>
      <c r="D62" s="96">
        <v>10000</v>
      </c>
      <c r="E62" s="89">
        <v>0</v>
      </c>
      <c r="F62" s="65">
        <f t="shared" si="3"/>
        <v>10000</v>
      </c>
    </row>
    <row r="63" spans="1:6" ht="26.4" x14ac:dyDescent="0.25">
      <c r="A63" s="42" t="s">
        <v>210</v>
      </c>
      <c r="B63" s="64" t="s">
        <v>126</v>
      </c>
      <c r="C63" s="44" t="s">
        <v>211</v>
      </c>
      <c r="D63" s="96">
        <f>D64+D69</f>
        <v>170000</v>
      </c>
      <c r="E63" s="96">
        <f>E64+E69</f>
        <v>31082</v>
      </c>
      <c r="F63" s="65">
        <f t="shared" si="3"/>
        <v>138918</v>
      </c>
    </row>
    <row r="64" spans="1:6" ht="39.6" x14ac:dyDescent="0.25">
      <c r="A64" s="42" t="s">
        <v>212</v>
      </c>
      <c r="B64" s="64" t="s">
        <v>126</v>
      </c>
      <c r="C64" s="44" t="s">
        <v>213</v>
      </c>
      <c r="D64" s="96">
        <f t="shared" ref="D64:E67" si="6">D65</f>
        <v>20000</v>
      </c>
      <c r="E64" s="96">
        <f t="shared" si="6"/>
        <v>20000</v>
      </c>
      <c r="F64" s="65" t="str">
        <f t="shared" si="3"/>
        <v>-</v>
      </c>
    </row>
    <row r="65" spans="1:6" ht="92.4" x14ac:dyDescent="0.25">
      <c r="A65" s="66" t="s">
        <v>214</v>
      </c>
      <c r="B65" s="64" t="s">
        <v>126</v>
      </c>
      <c r="C65" s="44" t="s">
        <v>215</v>
      </c>
      <c r="D65" s="96">
        <f t="shared" si="6"/>
        <v>20000</v>
      </c>
      <c r="E65" s="96">
        <f t="shared" si="6"/>
        <v>20000</v>
      </c>
      <c r="F65" s="65" t="str">
        <f t="shared" si="3"/>
        <v>-</v>
      </c>
    </row>
    <row r="66" spans="1:6" ht="13.2" x14ac:dyDescent="0.25">
      <c r="A66" s="42" t="s">
        <v>184</v>
      </c>
      <c r="B66" s="64" t="s">
        <v>126</v>
      </c>
      <c r="C66" s="44" t="s">
        <v>216</v>
      </c>
      <c r="D66" s="96">
        <f t="shared" si="6"/>
        <v>20000</v>
      </c>
      <c r="E66" s="96">
        <f t="shared" si="6"/>
        <v>20000</v>
      </c>
      <c r="F66" s="65" t="str">
        <f t="shared" si="3"/>
        <v>-</v>
      </c>
    </row>
    <row r="67" spans="1:6" ht="13.2" x14ac:dyDescent="0.25">
      <c r="A67" s="42" t="s">
        <v>195</v>
      </c>
      <c r="B67" s="64" t="s">
        <v>126</v>
      </c>
      <c r="C67" s="44" t="s">
        <v>217</v>
      </c>
      <c r="D67" s="96">
        <f t="shared" si="6"/>
        <v>20000</v>
      </c>
      <c r="E67" s="96">
        <f t="shared" si="6"/>
        <v>20000</v>
      </c>
      <c r="F67" s="65" t="str">
        <f t="shared" si="3"/>
        <v>-</v>
      </c>
    </row>
    <row r="68" spans="1:6" ht="13.2" x14ac:dyDescent="0.25">
      <c r="A68" s="42" t="s">
        <v>218</v>
      </c>
      <c r="B68" s="64" t="s">
        <v>126</v>
      </c>
      <c r="C68" s="44" t="s">
        <v>219</v>
      </c>
      <c r="D68" s="96">
        <v>20000</v>
      </c>
      <c r="E68" s="89">
        <v>20000</v>
      </c>
      <c r="F68" s="65" t="str">
        <f t="shared" si="3"/>
        <v>-</v>
      </c>
    </row>
    <row r="69" spans="1:6" ht="39.6" x14ac:dyDescent="0.25">
      <c r="A69" s="42" t="s">
        <v>220</v>
      </c>
      <c r="B69" s="64" t="s">
        <v>126</v>
      </c>
      <c r="C69" s="44" t="s">
        <v>221</v>
      </c>
      <c r="D69" s="96">
        <f t="shared" ref="D69:E72" si="7">D70</f>
        <v>150000</v>
      </c>
      <c r="E69" s="89">
        <f t="shared" si="7"/>
        <v>11082</v>
      </c>
      <c r="F69" s="65">
        <f t="shared" si="3"/>
        <v>138918</v>
      </c>
    </row>
    <row r="70" spans="1:6" ht="132" x14ac:dyDescent="0.25">
      <c r="A70" s="66" t="s">
        <v>222</v>
      </c>
      <c r="B70" s="64" t="s">
        <v>126</v>
      </c>
      <c r="C70" s="44" t="s">
        <v>223</v>
      </c>
      <c r="D70" s="96">
        <f t="shared" si="7"/>
        <v>150000</v>
      </c>
      <c r="E70" s="89">
        <f t="shared" si="7"/>
        <v>11082</v>
      </c>
      <c r="F70" s="65">
        <f t="shared" si="3"/>
        <v>138918</v>
      </c>
    </row>
    <row r="71" spans="1:6" ht="26.4" x14ac:dyDescent="0.25">
      <c r="A71" s="42" t="s">
        <v>151</v>
      </c>
      <c r="B71" s="64" t="s">
        <v>126</v>
      </c>
      <c r="C71" s="44" t="s">
        <v>224</v>
      </c>
      <c r="D71" s="96">
        <f t="shared" si="7"/>
        <v>150000</v>
      </c>
      <c r="E71" s="89">
        <f t="shared" si="7"/>
        <v>11082</v>
      </c>
      <c r="F71" s="65">
        <f t="shared" si="3"/>
        <v>138918</v>
      </c>
    </row>
    <row r="72" spans="1:6" ht="39.6" x14ac:dyDescent="0.25">
      <c r="A72" s="42" t="s">
        <v>153</v>
      </c>
      <c r="B72" s="64" t="s">
        <v>126</v>
      </c>
      <c r="C72" s="44" t="s">
        <v>225</v>
      </c>
      <c r="D72" s="96">
        <f t="shared" si="7"/>
        <v>150000</v>
      </c>
      <c r="E72" s="96">
        <f t="shared" si="7"/>
        <v>11082</v>
      </c>
      <c r="F72" s="65">
        <f t="shared" si="3"/>
        <v>138918</v>
      </c>
    </row>
    <row r="73" spans="1:6" ht="13.2" x14ac:dyDescent="0.25">
      <c r="A73" s="42" t="s">
        <v>155</v>
      </c>
      <c r="B73" s="64" t="s">
        <v>126</v>
      </c>
      <c r="C73" s="44" t="s">
        <v>226</v>
      </c>
      <c r="D73" s="96">
        <v>150000</v>
      </c>
      <c r="E73" s="89">
        <v>11082</v>
      </c>
      <c r="F73" s="65">
        <f t="shared" si="3"/>
        <v>138918</v>
      </c>
    </row>
    <row r="74" spans="1:6" ht="39.6" x14ac:dyDescent="0.25">
      <c r="A74" s="42" t="s">
        <v>159</v>
      </c>
      <c r="B74" s="64" t="s">
        <v>126</v>
      </c>
      <c r="C74" s="44" t="s">
        <v>227</v>
      </c>
      <c r="D74" s="96">
        <f>D75</f>
        <v>570000</v>
      </c>
      <c r="E74" s="96">
        <f>E75</f>
        <v>177514</v>
      </c>
      <c r="F74" s="65">
        <f t="shared" si="3"/>
        <v>392486</v>
      </c>
    </row>
    <row r="75" spans="1:6" ht="13.2" x14ac:dyDescent="0.25">
      <c r="A75" s="42" t="s">
        <v>161</v>
      </c>
      <c r="B75" s="64" t="s">
        <v>126</v>
      </c>
      <c r="C75" s="44" t="s">
        <v>228</v>
      </c>
      <c r="D75" s="96">
        <f>D76+D80</f>
        <v>570000</v>
      </c>
      <c r="E75" s="96">
        <f>E76+E80</f>
        <v>177514</v>
      </c>
      <c r="F75" s="65">
        <f t="shared" si="3"/>
        <v>392486</v>
      </c>
    </row>
    <row r="76" spans="1:6" ht="92.4" x14ac:dyDescent="0.25">
      <c r="A76" s="42" t="s">
        <v>229</v>
      </c>
      <c r="B76" s="64" t="s">
        <v>126</v>
      </c>
      <c r="C76" s="44" t="s">
        <v>230</v>
      </c>
      <c r="D76" s="96">
        <f t="shared" ref="D76:E78" si="8">D77</f>
        <v>100000</v>
      </c>
      <c r="E76" s="96">
        <f t="shared" si="8"/>
        <v>0</v>
      </c>
      <c r="F76" s="65">
        <f t="shared" si="3"/>
        <v>100000</v>
      </c>
    </row>
    <row r="77" spans="1:6" ht="26.4" x14ac:dyDescent="0.25">
      <c r="A77" s="42" t="s">
        <v>151</v>
      </c>
      <c r="B77" s="64" t="s">
        <v>126</v>
      </c>
      <c r="C77" s="44" t="s">
        <v>231</v>
      </c>
      <c r="D77" s="96">
        <f t="shared" si="8"/>
        <v>100000</v>
      </c>
      <c r="E77" s="96">
        <f t="shared" si="8"/>
        <v>0</v>
      </c>
      <c r="F77" s="65">
        <f t="shared" si="3"/>
        <v>100000</v>
      </c>
    </row>
    <row r="78" spans="1:6" ht="39.6" x14ac:dyDescent="0.25">
      <c r="A78" s="42" t="s">
        <v>153</v>
      </c>
      <c r="B78" s="64" t="s">
        <v>126</v>
      </c>
      <c r="C78" s="44" t="s">
        <v>232</v>
      </c>
      <c r="D78" s="96">
        <f t="shared" si="8"/>
        <v>100000</v>
      </c>
      <c r="E78" s="96">
        <f t="shared" si="8"/>
        <v>0</v>
      </c>
      <c r="F78" s="65">
        <f t="shared" si="3"/>
        <v>100000</v>
      </c>
    </row>
    <row r="79" spans="1:6" ht="13.2" x14ac:dyDescent="0.25">
      <c r="A79" s="42" t="s">
        <v>155</v>
      </c>
      <c r="B79" s="64" t="s">
        <v>126</v>
      </c>
      <c r="C79" s="44" t="s">
        <v>233</v>
      </c>
      <c r="D79" s="96">
        <v>100000</v>
      </c>
      <c r="E79" s="89">
        <v>0</v>
      </c>
      <c r="F79" s="65">
        <f t="shared" ref="F79:F111" si="9">IF(OR(D79="-",IF(E79="-",0,E79)&gt;=IF(D79="-",0,D79)),"-",IF(D79="-",0,D79)-IF(E79="-",0,E79))</f>
        <v>100000</v>
      </c>
    </row>
    <row r="80" spans="1:6" ht="52.8" x14ac:dyDescent="0.25">
      <c r="A80" s="42" t="s">
        <v>234</v>
      </c>
      <c r="B80" s="64" t="s">
        <v>126</v>
      </c>
      <c r="C80" s="44" t="s">
        <v>235</v>
      </c>
      <c r="D80" s="96">
        <f>D81</f>
        <v>470000</v>
      </c>
      <c r="E80" s="89">
        <f>E81</f>
        <v>177514</v>
      </c>
      <c r="F80" s="65">
        <f t="shared" si="9"/>
        <v>292486</v>
      </c>
    </row>
    <row r="81" spans="1:6" ht="13.2" x14ac:dyDescent="0.25">
      <c r="A81" s="42" t="s">
        <v>184</v>
      </c>
      <c r="B81" s="64" t="s">
        <v>126</v>
      </c>
      <c r="C81" s="44" t="s">
        <v>236</v>
      </c>
      <c r="D81" s="96">
        <f>D82</f>
        <v>470000</v>
      </c>
      <c r="E81" s="89">
        <f>E82</f>
        <v>177514</v>
      </c>
      <c r="F81" s="65">
        <f t="shared" si="9"/>
        <v>292486</v>
      </c>
    </row>
    <row r="82" spans="1:6" ht="13.2" x14ac:dyDescent="0.25">
      <c r="A82" s="42" t="s">
        <v>195</v>
      </c>
      <c r="B82" s="64" t="s">
        <v>126</v>
      </c>
      <c r="C82" s="44" t="s">
        <v>237</v>
      </c>
      <c r="D82" s="96">
        <f>D83+D84+D85</f>
        <v>470000</v>
      </c>
      <c r="E82" s="96">
        <f>E83+E84+E85</f>
        <v>177514</v>
      </c>
      <c r="F82" s="65">
        <f t="shared" si="9"/>
        <v>292486</v>
      </c>
    </row>
    <row r="83" spans="1:6" ht="26.4" x14ac:dyDescent="0.25">
      <c r="A83" s="42" t="s">
        <v>197</v>
      </c>
      <c r="B83" s="64" t="s">
        <v>126</v>
      </c>
      <c r="C83" s="44" t="s">
        <v>238</v>
      </c>
      <c r="D83" s="96">
        <v>410000</v>
      </c>
      <c r="E83" s="89">
        <v>177210</v>
      </c>
      <c r="F83" s="65">
        <f t="shared" si="9"/>
        <v>232790</v>
      </c>
    </row>
    <row r="84" spans="1:6" ht="13.2" x14ac:dyDescent="0.25">
      <c r="A84" s="42" t="s">
        <v>199</v>
      </c>
      <c r="B84" s="64" t="s">
        <v>126</v>
      </c>
      <c r="C84" s="44" t="s">
        <v>239</v>
      </c>
      <c r="D84" s="96">
        <v>10000</v>
      </c>
      <c r="E84" s="89">
        <v>304</v>
      </c>
      <c r="F84" s="65">
        <f t="shared" si="9"/>
        <v>9696</v>
      </c>
    </row>
    <row r="85" spans="1:6" ht="13.2" x14ac:dyDescent="0.25">
      <c r="A85" s="42" t="s">
        <v>199</v>
      </c>
      <c r="B85" s="64" t="s">
        <v>126</v>
      </c>
      <c r="C85" s="44" t="s">
        <v>497</v>
      </c>
      <c r="D85" s="96">
        <v>50000</v>
      </c>
      <c r="E85" s="89">
        <v>0</v>
      </c>
      <c r="F85" s="65">
        <f t="shared" ref="F85" si="10">IF(OR(D85="-",IF(E85="-",0,E85)&gt;=IF(D85="-",0,D85)),"-",IF(D85="-",0,D85)-IF(E85="-",0,E85))</f>
        <v>50000</v>
      </c>
    </row>
    <row r="86" spans="1:6" ht="13.2" x14ac:dyDescent="0.25">
      <c r="A86" s="42" t="s">
        <v>240</v>
      </c>
      <c r="B86" s="64" t="s">
        <v>126</v>
      </c>
      <c r="C86" s="90" t="s">
        <v>241</v>
      </c>
      <c r="D86" s="97">
        <f t="shared" ref="D86:E91" si="11">D87</f>
        <v>352600</v>
      </c>
      <c r="E86" s="91">
        <f t="shared" si="11"/>
        <v>61108</v>
      </c>
      <c r="F86" s="92">
        <f t="shared" si="9"/>
        <v>291492</v>
      </c>
    </row>
    <row r="87" spans="1:6" ht="13.2" x14ac:dyDescent="0.25">
      <c r="A87" s="42" t="s">
        <v>242</v>
      </c>
      <c r="B87" s="64" t="s">
        <v>126</v>
      </c>
      <c r="C87" s="90" t="s">
        <v>243</v>
      </c>
      <c r="D87" s="97">
        <f t="shared" si="11"/>
        <v>352600</v>
      </c>
      <c r="E87" s="97">
        <f t="shared" si="11"/>
        <v>61108</v>
      </c>
      <c r="F87" s="92">
        <f t="shared" si="9"/>
        <v>291492</v>
      </c>
    </row>
    <row r="88" spans="1:6" ht="39.6" x14ac:dyDescent="0.25">
      <c r="A88" s="42" t="s">
        <v>159</v>
      </c>
      <c r="B88" s="64" t="s">
        <v>126</v>
      </c>
      <c r="C88" s="90" t="s">
        <v>244</v>
      </c>
      <c r="D88" s="97">
        <f t="shared" si="11"/>
        <v>352600</v>
      </c>
      <c r="E88" s="91">
        <f t="shared" si="11"/>
        <v>61108</v>
      </c>
      <c r="F88" s="92">
        <f t="shared" si="9"/>
        <v>291492</v>
      </c>
    </row>
    <row r="89" spans="1:6" ht="13.2" x14ac:dyDescent="0.25">
      <c r="A89" s="42" t="s">
        <v>161</v>
      </c>
      <c r="B89" s="64" t="s">
        <v>126</v>
      </c>
      <c r="C89" s="44" t="s">
        <v>245</v>
      </c>
      <c r="D89" s="96">
        <f t="shared" si="11"/>
        <v>352600</v>
      </c>
      <c r="E89" s="89">
        <f t="shared" si="11"/>
        <v>61108</v>
      </c>
      <c r="F89" s="65">
        <f t="shared" si="9"/>
        <v>291492</v>
      </c>
    </row>
    <row r="90" spans="1:6" ht="92.4" x14ac:dyDescent="0.25">
      <c r="A90" s="66" t="s">
        <v>246</v>
      </c>
      <c r="B90" s="64" t="s">
        <v>126</v>
      </c>
      <c r="C90" s="44" t="s">
        <v>247</v>
      </c>
      <c r="D90" s="96">
        <f t="shared" si="11"/>
        <v>352600</v>
      </c>
      <c r="E90" s="89">
        <f t="shared" si="11"/>
        <v>61108</v>
      </c>
      <c r="F90" s="65">
        <f t="shared" si="9"/>
        <v>291492</v>
      </c>
    </row>
    <row r="91" spans="1:6" ht="66" x14ac:dyDescent="0.25">
      <c r="A91" s="42" t="s">
        <v>139</v>
      </c>
      <c r="B91" s="64" t="s">
        <v>126</v>
      </c>
      <c r="C91" s="44" t="s">
        <v>248</v>
      </c>
      <c r="D91" s="96">
        <f t="shared" si="11"/>
        <v>352600</v>
      </c>
      <c r="E91" s="89">
        <f t="shared" si="11"/>
        <v>61108</v>
      </c>
      <c r="F91" s="65">
        <f t="shared" si="9"/>
        <v>291492</v>
      </c>
    </row>
    <row r="92" spans="1:6" ht="26.4" x14ac:dyDescent="0.25">
      <c r="A92" s="42" t="s">
        <v>141</v>
      </c>
      <c r="B92" s="64" t="s">
        <v>126</v>
      </c>
      <c r="C92" s="44" t="s">
        <v>249</v>
      </c>
      <c r="D92" s="96">
        <f>D93+D94</f>
        <v>352600</v>
      </c>
      <c r="E92" s="96">
        <f>E93+E94</f>
        <v>61108</v>
      </c>
      <c r="F92" s="65">
        <f t="shared" si="9"/>
        <v>291492</v>
      </c>
    </row>
    <row r="93" spans="1:6" ht="26.4" x14ac:dyDescent="0.25">
      <c r="A93" s="42" t="s">
        <v>143</v>
      </c>
      <c r="B93" s="64" t="s">
        <v>126</v>
      </c>
      <c r="C93" s="44" t="s">
        <v>250</v>
      </c>
      <c r="D93" s="96">
        <v>272200</v>
      </c>
      <c r="E93" s="89">
        <v>49963.48</v>
      </c>
      <c r="F93" s="65">
        <f t="shared" si="9"/>
        <v>222236.52</v>
      </c>
    </row>
    <row r="94" spans="1:6" ht="52.8" x14ac:dyDescent="0.25">
      <c r="A94" s="42" t="s">
        <v>147</v>
      </c>
      <c r="B94" s="64" t="s">
        <v>126</v>
      </c>
      <c r="C94" s="44" t="s">
        <v>251</v>
      </c>
      <c r="D94" s="96">
        <v>80400</v>
      </c>
      <c r="E94" s="89">
        <v>11144.52</v>
      </c>
      <c r="F94" s="65">
        <f t="shared" si="9"/>
        <v>69255.48</v>
      </c>
    </row>
    <row r="95" spans="1:6" ht="26.4" x14ac:dyDescent="0.25">
      <c r="A95" s="42" t="s">
        <v>252</v>
      </c>
      <c r="B95" s="64" t="s">
        <v>126</v>
      </c>
      <c r="C95" s="44" t="s">
        <v>253</v>
      </c>
      <c r="D95" s="96">
        <f>D96</f>
        <v>260000</v>
      </c>
      <c r="E95" s="89">
        <f>E96</f>
        <v>0</v>
      </c>
      <c r="F95" s="65">
        <f t="shared" si="9"/>
        <v>260000</v>
      </c>
    </row>
    <row r="96" spans="1:6" ht="39.6" x14ac:dyDescent="0.25">
      <c r="A96" s="42" t="s">
        <v>254</v>
      </c>
      <c r="B96" s="64" t="s">
        <v>126</v>
      </c>
      <c r="C96" s="44" t="s">
        <v>255</v>
      </c>
      <c r="D96" s="96">
        <f>D97</f>
        <v>260000</v>
      </c>
      <c r="E96" s="89">
        <f>E97</f>
        <v>0</v>
      </c>
      <c r="F96" s="65">
        <f t="shared" si="9"/>
        <v>260000</v>
      </c>
    </row>
    <row r="97" spans="1:6" ht="79.2" x14ac:dyDescent="0.25">
      <c r="A97" s="42" t="s">
        <v>201</v>
      </c>
      <c r="B97" s="64" t="s">
        <v>126</v>
      </c>
      <c r="C97" s="44" t="s">
        <v>256</v>
      </c>
      <c r="D97" s="96">
        <f>D98+D103</f>
        <v>260000</v>
      </c>
      <c r="E97" s="89">
        <f t="shared" ref="E97:E105" si="12">E98</f>
        <v>0</v>
      </c>
      <c r="F97" s="65">
        <f t="shared" si="9"/>
        <v>260000</v>
      </c>
    </row>
    <row r="98" spans="1:6" ht="13.2" x14ac:dyDescent="0.25">
      <c r="A98" s="42" t="s">
        <v>257</v>
      </c>
      <c r="B98" s="64" t="s">
        <v>126</v>
      </c>
      <c r="C98" s="44" t="s">
        <v>258</v>
      </c>
      <c r="D98" s="96">
        <f>D99</f>
        <v>240000</v>
      </c>
      <c r="E98" s="89">
        <f t="shared" si="12"/>
        <v>0</v>
      </c>
      <c r="F98" s="65">
        <f t="shared" si="9"/>
        <v>240000</v>
      </c>
    </row>
    <row r="99" spans="1:6" ht="118.8" x14ac:dyDescent="0.25">
      <c r="A99" s="66" t="s">
        <v>259</v>
      </c>
      <c r="B99" s="64" t="s">
        <v>126</v>
      </c>
      <c r="C99" s="44" t="s">
        <v>260</v>
      </c>
      <c r="D99" s="96">
        <f>D100</f>
        <v>240000</v>
      </c>
      <c r="E99" s="89">
        <f t="shared" si="12"/>
        <v>0</v>
      </c>
      <c r="F99" s="65">
        <f t="shared" si="9"/>
        <v>240000</v>
      </c>
    </row>
    <row r="100" spans="1:6" ht="26.4" x14ac:dyDescent="0.25">
      <c r="A100" s="42" t="s">
        <v>151</v>
      </c>
      <c r="B100" s="64" t="s">
        <v>126</v>
      </c>
      <c r="C100" s="44" t="s">
        <v>261</v>
      </c>
      <c r="D100" s="96">
        <f>D101</f>
        <v>240000</v>
      </c>
      <c r="E100" s="89">
        <f t="shared" si="12"/>
        <v>0</v>
      </c>
      <c r="F100" s="65">
        <f t="shared" si="9"/>
        <v>240000</v>
      </c>
    </row>
    <row r="101" spans="1:6" ht="39.6" x14ac:dyDescent="0.25">
      <c r="A101" s="42" t="s">
        <v>153</v>
      </c>
      <c r="B101" s="64" t="s">
        <v>126</v>
      </c>
      <c r="C101" s="44" t="s">
        <v>262</v>
      </c>
      <c r="D101" s="96">
        <f>D102</f>
        <v>240000</v>
      </c>
      <c r="E101" s="89">
        <f t="shared" si="12"/>
        <v>0</v>
      </c>
      <c r="F101" s="65">
        <f t="shared" si="9"/>
        <v>240000</v>
      </c>
    </row>
    <row r="102" spans="1:6" ht="13.2" x14ac:dyDescent="0.25">
      <c r="A102" s="42" t="s">
        <v>155</v>
      </c>
      <c r="B102" s="64" t="s">
        <v>126</v>
      </c>
      <c r="C102" s="44" t="s">
        <v>263</v>
      </c>
      <c r="D102" s="96">
        <v>240000</v>
      </c>
      <c r="E102" s="89">
        <f t="shared" si="12"/>
        <v>0</v>
      </c>
      <c r="F102" s="65">
        <f t="shared" si="9"/>
        <v>240000</v>
      </c>
    </row>
    <row r="103" spans="1:6" ht="26.4" x14ac:dyDescent="0.25">
      <c r="A103" s="42" t="s">
        <v>264</v>
      </c>
      <c r="B103" s="64" t="s">
        <v>126</v>
      </c>
      <c r="C103" s="44" t="s">
        <v>265</v>
      </c>
      <c r="D103" s="96">
        <f>D104</f>
        <v>20000</v>
      </c>
      <c r="E103" s="89">
        <f t="shared" si="12"/>
        <v>0</v>
      </c>
      <c r="F103" s="65">
        <f t="shared" si="9"/>
        <v>20000</v>
      </c>
    </row>
    <row r="104" spans="1:6" ht="118.8" x14ac:dyDescent="0.25">
      <c r="A104" s="66" t="s">
        <v>266</v>
      </c>
      <c r="B104" s="64" t="s">
        <v>126</v>
      </c>
      <c r="C104" s="44" t="s">
        <v>267</v>
      </c>
      <c r="D104" s="96">
        <v>20000</v>
      </c>
      <c r="E104" s="89">
        <f t="shared" si="12"/>
        <v>0</v>
      </c>
      <c r="F104" s="65">
        <f t="shared" si="9"/>
        <v>20000</v>
      </c>
    </row>
    <row r="105" spans="1:6" ht="26.4" x14ac:dyDescent="0.25">
      <c r="A105" s="42" t="s">
        <v>151</v>
      </c>
      <c r="B105" s="64" t="s">
        <v>126</v>
      </c>
      <c r="C105" s="44" t="s">
        <v>268</v>
      </c>
      <c r="D105" s="96">
        <v>20000</v>
      </c>
      <c r="E105" s="89">
        <f t="shared" si="12"/>
        <v>0</v>
      </c>
      <c r="F105" s="65">
        <f>IF(OR(D105="-",IF(E105="-",0,E105)&gt;=IF(D105="-",0,D105)),"-",IF(D105="-",0,D105)-IF(E105="-",0,E105))</f>
        <v>20000</v>
      </c>
    </row>
    <row r="106" spans="1:6" ht="39.6" x14ac:dyDescent="0.25">
      <c r="A106" s="42" t="s">
        <v>153</v>
      </c>
      <c r="B106" s="64" t="s">
        <v>126</v>
      </c>
      <c r="C106" s="44" t="s">
        <v>269</v>
      </c>
      <c r="D106" s="96">
        <v>20000</v>
      </c>
      <c r="E106" s="89">
        <v>0</v>
      </c>
      <c r="F106" s="65">
        <f t="shared" si="9"/>
        <v>20000</v>
      </c>
    </row>
    <row r="107" spans="1:6" ht="13.2" x14ac:dyDescent="0.25">
      <c r="A107" s="42" t="s">
        <v>155</v>
      </c>
      <c r="B107" s="64" t="s">
        <v>126</v>
      </c>
      <c r="C107" s="44" t="s">
        <v>270</v>
      </c>
      <c r="D107" s="96">
        <v>20000</v>
      </c>
      <c r="E107" s="89" t="s">
        <v>44</v>
      </c>
      <c r="F107" s="65">
        <f t="shared" si="9"/>
        <v>20000</v>
      </c>
    </row>
    <row r="108" spans="1:6" ht="13.2" x14ac:dyDescent="0.25">
      <c r="A108" s="42" t="s">
        <v>271</v>
      </c>
      <c r="B108" s="64" t="s">
        <v>126</v>
      </c>
      <c r="C108" s="44" t="s">
        <v>272</v>
      </c>
      <c r="D108" s="96">
        <f>D109+D116+D123</f>
        <v>1403800</v>
      </c>
      <c r="E108" s="96">
        <f>E109+E116+E123</f>
        <v>650188</v>
      </c>
      <c r="F108" s="65">
        <f t="shared" si="9"/>
        <v>753612</v>
      </c>
    </row>
    <row r="109" spans="1:6" ht="13.2" x14ac:dyDescent="0.25">
      <c r="A109" s="42" t="s">
        <v>273</v>
      </c>
      <c r="B109" s="64" t="s">
        <v>126</v>
      </c>
      <c r="C109" s="44" t="s">
        <v>274</v>
      </c>
      <c r="D109" s="96">
        <f t="shared" ref="D109:E114" si="13">D110</f>
        <v>150000</v>
      </c>
      <c r="E109" s="89">
        <f t="shared" si="13"/>
        <v>0</v>
      </c>
      <c r="F109" s="65">
        <f t="shared" si="9"/>
        <v>150000</v>
      </c>
    </row>
    <row r="110" spans="1:6" ht="39.6" x14ac:dyDescent="0.25">
      <c r="A110" s="42" t="s">
        <v>159</v>
      </c>
      <c r="B110" s="64" t="s">
        <v>126</v>
      </c>
      <c r="C110" s="44" t="s">
        <v>275</v>
      </c>
      <c r="D110" s="96">
        <f t="shared" si="13"/>
        <v>150000</v>
      </c>
      <c r="E110" s="89">
        <f t="shared" si="13"/>
        <v>0</v>
      </c>
      <c r="F110" s="65">
        <f t="shared" si="9"/>
        <v>150000</v>
      </c>
    </row>
    <row r="111" spans="1:6" ht="13.2" x14ac:dyDescent="0.25">
      <c r="A111" s="42" t="s">
        <v>161</v>
      </c>
      <c r="B111" s="64" t="s">
        <v>126</v>
      </c>
      <c r="C111" s="44" t="s">
        <v>276</v>
      </c>
      <c r="D111" s="96">
        <f t="shared" si="13"/>
        <v>150000</v>
      </c>
      <c r="E111" s="89">
        <f t="shared" si="13"/>
        <v>0</v>
      </c>
      <c r="F111" s="65">
        <f t="shared" si="9"/>
        <v>150000</v>
      </c>
    </row>
    <row r="112" spans="1:6" ht="92.4" x14ac:dyDescent="0.25">
      <c r="A112" s="66" t="s">
        <v>277</v>
      </c>
      <c r="B112" s="64" t="s">
        <v>126</v>
      </c>
      <c r="C112" s="44" t="s">
        <v>278</v>
      </c>
      <c r="D112" s="96">
        <f t="shared" si="13"/>
        <v>150000</v>
      </c>
      <c r="E112" s="89">
        <f t="shared" si="13"/>
        <v>0</v>
      </c>
      <c r="F112" s="65">
        <f t="shared" ref="F112:F143" si="14">IF(OR(D112="-",IF(E112="-",0,E112)&gt;=IF(D112="-",0,D112)),"-",IF(D112="-",0,D112)-IF(E112="-",0,E112))</f>
        <v>150000</v>
      </c>
    </row>
    <row r="113" spans="1:6" ht="26.4" x14ac:dyDescent="0.25">
      <c r="A113" s="42" t="s">
        <v>151</v>
      </c>
      <c r="B113" s="64" t="s">
        <v>126</v>
      </c>
      <c r="C113" s="44" t="s">
        <v>279</v>
      </c>
      <c r="D113" s="96">
        <f t="shared" si="13"/>
        <v>150000</v>
      </c>
      <c r="E113" s="89">
        <f t="shared" si="13"/>
        <v>0</v>
      </c>
      <c r="F113" s="65">
        <f t="shared" si="14"/>
        <v>150000</v>
      </c>
    </row>
    <row r="114" spans="1:6" ht="39.6" x14ac:dyDescent="0.25">
      <c r="A114" s="42" t="s">
        <v>153</v>
      </c>
      <c r="B114" s="64" t="s">
        <v>126</v>
      </c>
      <c r="C114" s="44" t="s">
        <v>280</v>
      </c>
      <c r="D114" s="96">
        <f t="shared" si="13"/>
        <v>150000</v>
      </c>
      <c r="E114" s="89">
        <f t="shared" si="13"/>
        <v>0</v>
      </c>
      <c r="F114" s="65">
        <f t="shared" si="14"/>
        <v>150000</v>
      </c>
    </row>
    <row r="115" spans="1:6" ht="13.2" x14ac:dyDescent="0.25">
      <c r="A115" s="42" t="s">
        <v>155</v>
      </c>
      <c r="B115" s="64" t="s">
        <v>126</v>
      </c>
      <c r="C115" s="44" t="s">
        <v>281</v>
      </c>
      <c r="D115" s="96">
        <v>150000</v>
      </c>
      <c r="E115" s="89">
        <v>0</v>
      </c>
      <c r="F115" s="65">
        <f t="shared" si="14"/>
        <v>150000</v>
      </c>
    </row>
    <row r="116" spans="1:6" ht="13.2" x14ac:dyDescent="0.25">
      <c r="A116" s="42" t="s">
        <v>282</v>
      </c>
      <c r="B116" s="64" t="s">
        <v>126</v>
      </c>
      <c r="C116" s="44" t="s">
        <v>283</v>
      </c>
      <c r="D116" s="96">
        <f t="shared" ref="D116:E121" si="15">D117</f>
        <v>1153800</v>
      </c>
      <c r="E116" s="89">
        <f t="shared" si="15"/>
        <v>650188</v>
      </c>
      <c r="F116" s="65">
        <f t="shared" si="14"/>
        <v>503612</v>
      </c>
    </row>
    <row r="117" spans="1:6" ht="39.6" x14ac:dyDescent="0.25">
      <c r="A117" s="42" t="s">
        <v>284</v>
      </c>
      <c r="B117" s="64" t="s">
        <v>126</v>
      </c>
      <c r="C117" s="44" t="s">
        <v>285</v>
      </c>
      <c r="D117" s="96">
        <f t="shared" si="15"/>
        <v>1153800</v>
      </c>
      <c r="E117" s="89">
        <f t="shared" si="15"/>
        <v>650188</v>
      </c>
      <c r="F117" s="65">
        <f t="shared" si="14"/>
        <v>503612</v>
      </c>
    </row>
    <row r="118" spans="1:6" ht="39.6" x14ac:dyDescent="0.25">
      <c r="A118" s="42" t="s">
        <v>286</v>
      </c>
      <c r="B118" s="64" t="s">
        <v>126</v>
      </c>
      <c r="C118" s="44" t="s">
        <v>287</v>
      </c>
      <c r="D118" s="96">
        <f t="shared" si="15"/>
        <v>1153800</v>
      </c>
      <c r="E118" s="89">
        <f t="shared" si="15"/>
        <v>650188</v>
      </c>
      <c r="F118" s="65">
        <f t="shared" si="14"/>
        <v>503612</v>
      </c>
    </row>
    <row r="119" spans="1:6" ht="105.6" x14ac:dyDescent="0.25">
      <c r="A119" s="66" t="s">
        <v>288</v>
      </c>
      <c r="B119" s="64" t="s">
        <v>126</v>
      </c>
      <c r="C119" s="44" t="s">
        <v>289</v>
      </c>
      <c r="D119" s="96">
        <f t="shared" si="15"/>
        <v>1153800</v>
      </c>
      <c r="E119" s="89">
        <f t="shared" si="15"/>
        <v>650188</v>
      </c>
      <c r="F119" s="65">
        <f t="shared" si="14"/>
        <v>503612</v>
      </c>
    </row>
    <row r="120" spans="1:6" ht="26.4" x14ac:dyDescent="0.25">
      <c r="A120" s="42" t="s">
        <v>151</v>
      </c>
      <c r="B120" s="64" t="s">
        <v>126</v>
      </c>
      <c r="C120" s="44" t="s">
        <v>290</v>
      </c>
      <c r="D120" s="96">
        <f t="shared" si="15"/>
        <v>1153800</v>
      </c>
      <c r="E120" s="89">
        <f t="shared" si="15"/>
        <v>650188</v>
      </c>
      <c r="F120" s="65">
        <v>0</v>
      </c>
    </row>
    <row r="121" spans="1:6" ht="39.6" x14ac:dyDescent="0.25">
      <c r="A121" s="42" t="s">
        <v>153</v>
      </c>
      <c r="B121" s="64" t="s">
        <v>126</v>
      </c>
      <c r="C121" s="44" t="s">
        <v>291</v>
      </c>
      <c r="D121" s="96">
        <f t="shared" si="15"/>
        <v>1153800</v>
      </c>
      <c r="E121" s="89">
        <f t="shared" si="15"/>
        <v>650188</v>
      </c>
      <c r="F121" s="65">
        <f t="shared" si="14"/>
        <v>503612</v>
      </c>
    </row>
    <row r="122" spans="1:6" ht="13.2" x14ac:dyDescent="0.25">
      <c r="A122" s="42" t="s">
        <v>155</v>
      </c>
      <c r="B122" s="64" t="s">
        <v>126</v>
      </c>
      <c r="C122" s="44" t="s">
        <v>292</v>
      </c>
      <c r="D122" s="96">
        <v>1153800</v>
      </c>
      <c r="E122" s="89">
        <v>650188</v>
      </c>
      <c r="F122" s="65">
        <f t="shared" si="14"/>
        <v>503612</v>
      </c>
    </row>
    <row r="123" spans="1:6" ht="26.4" x14ac:dyDescent="0.25">
      <c r="A123" s="42" t="s">
        <v>293</v>
      </c>
      <c r="B123" s="64" t="s">
        <v>126</v>
      </c>
      <c r="C123" s="44" t="s">
        <v>294</v>
      </c>
      <c r="D123" s="96">
        <f t="shared" ref="D123:E128" si="16">D124</f>
        <v>100000</v>
      </c>
      <c r="E123" s="89">
        <f t="shared" si="16"/>
        <v>0</v>
      </c>
      <c r="F123" s="65">
        <f t="shared" si="14"/>
        <v>100000</v>
      </c>
    </row>
    <row r="124" spans="1:6" ht="39.6" x14ac:dyDescent="0.25">
      <c r="A124" s="42" t="s">
        <v>159</v>
      </c>
      <c r="B124" s="64" t="s">
        <v>126</v>
      </c>
      <c r="C124" s="44" t="s">
        <v>295</v>
      </c>
      <c r="D124" s="96">
        <f t="shared" si="16"/>
        <v>100000</v>
      </c>
      <c r="E124" s="89">
        <f t="shared" si="16"/>
        <v>0</v>
      </c>
      <c r="F124" s="65">
        <f t="shared" si="14"/>
        <v>100000</v>
      </c>
    </row>
    <row r="125" spans="1:6" ht="13.2" x14ac:dyDescent="0.25">
      <c r="A125" s="42" t="s">
        <v>161</v>
      </c>
      <c r="B125" s="64" t="s">
        <v>126</v>
      </c>
      <c r="C125" s="44" t="s">
        <v>296</v>
      </c>
      <c r="D125" s="96">
        <f t="shared" si="16"/>
        <v>100000</v>
      </c>
      <c r="E125" s="89">
        <f t="shared" si="16"/>
        <v>0</v>
      </c>
      <c r="F125" s="65">
        <f t="shared" si="14"/>
        <v>100000</v>
      </c>
    </row>
    <row r="126" spans="1:6" ht="92.4" x14ac:dyDescent="0.25">
      <c r="A126" s="42" t="s">
        <v>229</v>
      </c>
      <c r="B126" s="64" t="s">
        <v>126</v>
      </c>
      <c r="C126" s="44" t="s">
        <v>297</v>
      </c>
      <c r="D126" s="96">
        <f t="shared" si="16"/>
        <v>100000</v>
      </c>
      <c r="E126" s="89">
        <f t="shared" si="16"/>
        <v>0</v>
      </c>
      <c r="F126" s="65">
        <f t="shared" si="14"/>
        <v>100000</v>
      </c>
    </row>
    <row r="127" spans="1:6" ht="26.4" x14ac:dyDescent="0.25">
      <c r="A127" s="42" t="s">
        <v>151</v>
      </c>
      <c r="B127" s="64" t="s">
        <v>126</v>
      </c>
      <c r="C127" s="44" t="s">
        <v>298</v>
      </c>
      <c r="D127" s="96">
        <f t="shared" si="16"/>
        <v>100000</v>
      </c>
      <c r="E127" s="89">
        <f t="shared" si="16"/>
        <v>0</v>
      </c>
      <c r="F127" s="65">
        <f t="shared" si="14"/>
        <v>100000</v>
      </c>
    </row>
    <row r="128" spans="1:6" ht="39.6" x14ac:dyDescent="0.25">
      <c r="A128" s="42" t="s">
        <v>153</v>
      </c>
      <c r="B128" s="64" t="s">
        <v>126</v>
      </c>
      <c r="C128" s="44" t="s">
        <v>299</v>
      </c>
      <c r="D128" s="96">
        <f t="shared" si="16"/>
        <v>100000</v>
      </c>
      <c r="E128" s="89">
        <f t="shared" si="16"/>
        <v>0</v>
      </c>
      <c r="F128" s="65">
        <f t="shared" si="14"/>
        <v>100000</v>
      </c>
    </row>
    <row r="129" spans="1:6" ht="13.2" x14ac:dyDescent="0.25">
      <c r="A129" s="42" t="s">
        <v>155</v>
      </c>
      <c r="B129" s="64" t="s">
        <v>126</v>
      </c>
      <c r="C129" s="44" t="s">
        <v>300</v>
      </c>
      <c r="D129" s="96">
        <v>100000</v>
      </c>
      <c r="E129" s="89">
        <v>0</v>
      </c>
      <c r="F129" s="65">
        <f t="shared" si="14"/>
        <v>100000</v>
      </c>
    </row>
    <row r="130" spans="1:6" ht="13.2" x14ac:dyDescent="0.25">
      <c r="A130" s="42" t="s">
        <v>301</v>
      </c>
      <c r="B130" s="64" t="s">
        <v>126</v>
      </c>
      <c r="C130" s="44" t="s">
        <v>302</v>
      </c>
      <c r="D130" s="96">
        <v>14978500</v>
      </c>
      <c r="E130" s="89">
        <f>E131</f>
        <v>794707.8</v>
      </c>
      <c r="F130" s="65">
        <f t="shared" si="14"/>
        <v>14183792.199999999</v>
      </c>
    </row>
    <row r="131" spans="1:6" ht="13.2" x14ac:dyDescent="0.25">
      <c r="A131" s="42" t="s">
        <v>303</v>
      </c>
      <c r="B131" s="64" t="s">
        <v>126</v>
      </c>
      <c r="C131" s="44" t="s">
        <v>304</v>
      </c>
      <c r="D131" s="96">
        <v>14978500</v>
      </c>
      <c r="E131" s="89">
        <f>E132</f>
        <v>794707.8</v>
      </c>
      <c r="F131" s="65">
        <f t="shared" si="14"/>
        <v>14183792.199999999</v>
      </c>
    </row>
    <row r="132" spans="1:6" ht="52.8" x14ac:dyDescent="0.25">
      <c r="A132" s="42" t="s">
        <v>305</v>
      </c>
      <c r="B132" s="64" t="s">
        <v>126</v>
      </c>
      <c r="C132" s="44" t="s">
        <v>306</v>
      </c>
      <c r="D132" s="96">
        <f>D133</f>
        <v>14978500</v>
      </c>
      <c r="E132" s="89">
        <f>E133</f>
        <v>794707.8</v>
      </c>
      <c r="F132" s="65">
        <f t="shared" si="14"/>
        <v>14183792.199999999</v>
      </c>
    </row>
    <row r="133" spans="1:6" ht="26.4" x14ac:dyDescent="0.25">
      <c r="A133" s="42" t="s">
        <v>307</v>
      </c>
      <c r="B133" s="64" t="s">
        <v>126</v>
      </c>
      <c r="C133" s="44" t="s">
        <v>308</v>
      </c>
      <c r="D133" s="96">
        <f>D134+D139+D143</f>
        <v>14978500</v>
      </c>
      <c r="E133" s="96">
        <f>E134+E139+E143</f>
        <v>794707.8</v>
      </c>
      <c r="F133" s="65">
        <f t="shared" si="14"/>
        <v>14183792.199999999</v>
      </c>
    </row>
    <row r="134" spans="1:6" ht="118.8" x14ac:dyDescent="0.25">
      <c r="A134" s="66" t="s">
        <v>309</v>
      </c>
      <c r="B134" s="64" t="s">
        <v>126</v>
      </c>
      <c r="C134" s="44" t="s">
        <v>310</v>
      </c>
      <c r="D134" s="96">
        <f>D135</f>
        <v>2790000</v>
      </c>
      <c r="E134" s="89">
        <f>E135</f>
        <v>306853.34000000003</v>
      </c>
      <c r="F134" s="65">
        <f t="shared" si="14"/>
        <v>2483146.66</v>
      </c>
    </row>
    <row r="135" spans="1:6" ht="26.4" x14ac:dyDescent="0.25">
      <c r="A135" s="42" t="s">
        <v>151</v>
      </c>
      <c r="B135" s="64" t="s">
        <v>126</v>
      </c>
      <c r="C135" s="44" t="s">
        <v>311</v>
      </c>
      <c r="D135" s="96">
        <f>D136</f>
        <v>2790000</v>
      </c>
      <c r="E135" s="89">
        <f>E136</f>
        <v>306853.34000000003</v>
      </c>
      <c r="F135" s="65">
        <f t="shared" si="14"/>
        <v>2483146.66</v>
      </c>
    </row>
    <row r="136" spans="1:6" ht="39.6" x14ac:dyDescent="0.25">
      <c r="A136" s="42" t="s">
        <v>153</v>
      </c>
      <c r="B136" s="64" t="s">
        <v>126</v>
      </c>
      <c r="C136" s="44" t="s">
        <v>312</v>
      </c>
      <c r="D136" s="96">
        <f>D137+D138</f>
        <v>2790000</v>
      </c>
      <c r="E136" s="89">
        <f>E137+E138</f>
        <v>306853.34000000003</v>
      </c>
      <c r="F136" s="65">
        <f t="shared" si="14"/>
        <v>2483146.66</v>
      </c>
    </row>
    <row r="137" spans="1:6" ht="13.2" x14ac:dyDescent="0.25">
      <c r="A137" s="42" t="s">
        <v>155</v>
      </c>
      <c r="B137" s="64" t="s">
        <v>126</v>
      </c>
      <c r="C137" s="44" t="s">
        <v>313</v>
      </c>
      <c r="D137" s="96">
        <v>1500000</v>
      </c>
      <c r="E137" s="89">
        <v>0</v>
      </c>
      <c r="F137" s="65">
        <f t="shared" si="14"/>
        <v>1500000</v>
      </c>
    </row>
    <row r="138" spans="1:6" ht="13.2" x14ac:dyDescent="0.25">
      <c r="A138" s="42" t="s">
        <v>157</v>
      </c>
      <c r="B138" s="64" t="s">
        <v>126</v>
      </c>
      <c r="C138" s="44" t="s">
        <v>314</v>
      </c>
      <c r="D138" s="96">
        <v>1290000</v>
      </c>
      <c r="E138" s="89">
        <v>306853.34000000003</v>
      </c>
      <c r="F138" s="65">
        <f t="shared" si="14"/>
        <v>983146.65999999992</v>
      </c>
    </row>
    <row r="139" spans="1:6" ht="132" x14ac:dyDescent="0.25">
      <c r="A139" s="66" t="s">
        <v>315</v>
      </c>
      <c r="B139" s="64" t="s">
        <v>126</v>
      </c>
      <c r="C139" s="44" t="s">
        <v>316</v>
      </c>
      <c r="D139" s="96">
        <f t="shared" ref="D139:E141" si="17">D140</f>
        <v>400000</v>
      </c>
      <c r="E139" s="89">
        <f t="shared" si="17"/>
        <v>17940</v>
      </c>
      <c r="F139" s="65">
        <f t="shared" si="14"/>
        <v>382060</v>
      </c>
    </row>
    <row r="140" spans="1:6" ht="26.4" x14ac:dyDescent="0.25">
      <c r="A140" s="42" t="s">
        <v>151</v>
      </c>
      <c r="B140" s="64" t="s">
        <v>126</v>
      </c>
      <c r="C140" s="44" t="s">
        <v>317</v>
      </c>
      <c r="D140" s="96">
        <f t="shared" si="17"/>
        <v>400000</v>
      </c>
      <c r="E140" s="89">
        <f t="shared" si="17"/>
        <v>17940</v>
      </c>
      <c r="F140" s="65">
        <f t="shared" si="14"/>
        <v>382060</v>
      </c>
    </row>
    <row r="141" spans="1:6" ht="39.6" x14ac:dyDescent="0.25">
      <c r="A141" s="42" t="s">
        <v>153</v>
      </c>
      <c r="B141" s="64" t="s">
        <v>126</v>
      </c>
      <c r="C141" s="44" t="s">
        <v>318</v>
      </c>
      <c r="D141" s="96">
        <f t="shared" si="17"/>
        <v>400000</v>
      </c>
      <c r="E141" s="89">
        <f t="shared" si="17"/>
        <v>17940</v>
      </c>
      <c r="F141" s="65">
        <f t="shared" si="14"/>
        <v>382060</v>
      </c>
    </row>
    <row r="142" spans="1:6" ht="13.2" x14ac:dyDescent="0.25">
      <c r="A142" s="42" t="s">
        <v>155</v>
      </c>
      <c r="B142" s="64" t="s">
        <v>126</v>
      </c>
      <c r="C142" s="44" t="s">
        <v>319</v>
      </c>
      <c r="D142" s="96">
        <v>400000</v>
      </c>
      <c r="E142" s="89">
        <v>17940</v>
      </c>
      <c r="F142" s="65">
        <f t="shared" si="14"/>
        <v>382060</v>
      </c>
    </row>
    <row r="143" spans="1:6" ht="105.6" x14ac:dyDescent="0.25">
      <c r="A143" s="66" t="s">
        <v>320</v>
      </c>
      <c r="B143" s="64" t="s">
        <v>126</v>
      </c>
      <c r="C143" s="44" t="s">
        <v>321</v>
      </c>
      <c r="D143" s="96">
        <v>11788500</v>
      </c>
      <c r="E143" s="89">
        <f>E144</f>
        <v>469914.46</v>
      </c>
      <c r="F143" s="65">
        <f t="shared" si="14"/>
        <v>11318585.539999999</v>
      </c>
    </row>
    <row r="144" spans="1:6" ht="26.4" x14ac:dyDescent="0.25">
      <c r="A144" s="42" t="s">
        <v>151</v>
      </c>
      <c r="B144" s="64" t="s">
        <v>126</v>
      </c>
      <c r="C144" s="44" t="s">
        <v>322</v>
      </c>
      <c r="D144" s="96">
        <v>11788500</v>
      </c>
      <c r="E144" s="89">
        <f>E145</f>
        <v>469914.46</v>
      </c>
      <c r="F144" s="65">
        <f t="shared" ref="F144:F179" si="18">IF(OR(D144="-",IF(E144="-",0,E144)&gt;=IF(D144="-",0,D144)),"-",IF(D144="-",0,D144)-IF(E144="-",0,E144))</f>
        <v>11318585.539999999</v>
      </c>
    </row>
    <row r="145" spans="1:6" ht="39.6" x14ac:dyDescent="0.25">
      <c r="A145" s="42" t="s">
        <v>153</v>
      </c>
      <c r="B145" s="64" t="s">
        <v>126</v>
      </c>
      <c r="C145" s="44" t="s">
        <v>323</v>
      </c>
      <c r="D145" s="96">
        <v>11788500</v>
      </c>
      <c r="E145" s="89">
        <f>E146</f>
        <v>469914.46</v>
      </c>
      <c r="F145" s="65">
        <f t="shared" si="18"/>
        <v>11318585.539999999</v>
      </c>
    </row>
    <row r="146" spans="1:6" ht="13.2" x14ac:dyDescent="0.25">
      <c r="A146" s="42" t="s">
        <v>155</v>
      </c>
      <c r="B146" s="64" t="s">
        <v>126</v>
      </c>
      <c r="C146" s="44" t="s">
        <v>324</v>
      </c>
      <c r="D146" s="96">
        <v>11788500</v>
      </c>
      <c r="E146" s="89">
        <v>469914.46</v>
      </c>
      <c r="F146" s="65">
        <f t="shared" si="18"/>
        <v>11318585.539999999</v>
      </c>
    </row>
    <row r="147" spans="1:6" ht="13.2" x14ac:dyDescent="0.25">
      <c r="A147" s="42" t="s">
        <v>325</v>
      </c>
      <c r="B147" s="64" t="s">
        <v>126</v>
      </c>
      <c r="C147" s="44" t="s">
        <v>326</v>
      </c>
      <c r="D147" s="96">
        <f t="shared" ref="D147:E153" si="19">D148</f>
        <v>30000</v>
      </c>
      <c r="E147" s="89">
        <f t="shared" si="19"/>
        <v>0</v>
      </c>
      <c r="F147" s="65">
        <f t="shared" si="18"/>
        <v>30000</v>
      </c>
    </row>
    <row r="148" spans="1:6" ht="26.4" x14ac:dyDescent="0.25">
      <c r="A148" s="42" t="s">
        <v>327</v>
      </c>
      <c r="B148" s="64" t="s">
        <v>126</v>
      </c>
      <c r="C148" s="44" t="s">
        <v>328</v>
      </c>
      <c r="D148" s="96">
        <f t="shared" si="19"/>
        <v>30000</v>
      </c>
      <c r="E148" s="89">
        <f t="shared" si="19"/>
        <v>0</v>
      </c>
      <c r="F148" s="65">
        <f t="shared" si="18"/>
        <v>30000</v>
      </c>
    </row>
    <row r="149" spans="1:6" ht="26.4" x14ac:dyDescent="0.25">
      <c r="A149" s="42" t="s">
        <v>210</v>
      </c>
      <c r="B149" s="64" t="s">
        <v>126</v>
      </c>
      <c r="C149" s="44" t="s">
        <v>329</v>
      </c>
      <c r="D149" s="96">
        <f t="shared" si="19"/>
        <v>30000</v>
      </c>
      <c r="E149" s="89">
        <f t="shared" si="19"/>
        <v>0</v>
      </c>
      <c r="F149" s="65">
        <f t="shared" si="18"/>
        <v>30000</v>
      </c>
    </row>
    <row r="150" spans="1:6" ht="39.6" x14ac:dyDescent="0.25">
      <c r="A150" s="42" t="s">
        <v>212</v>
      </c>
      <c r="B150" s="64" t="s">
        <v>126</v>
      </c>
      <c r="C150" s="44" t="s">
        <v>330</v>
      </c>
      <c r="D150" s="96">
        <f t="shared" si="19"/>
        <v>30000</v>
      </c>
      <c r="E150" s="89">
        <f t="shared" si="19"/>
        <v>0</v>
      </c>
      <c r="F150" s="65">
        <f t="shared" si="18"/>
        <v>30000</v>
      </c>
    </row>
    <row r="151" spans="1:6" ht="92.4" x14ac:dyDescent="0.25">
      <c r="A151" s="66" t="s">
        <v>331</v>
      </c>
      <c r="B151" s="64" t="s">
        <v>126</v>
      </c>
      <c r="C151" s="44" t="s">
        <v>332</v>
      </c>
      <c r="D151" s="96">
        <f t="shared" si="19"/>
        <v>30000</v>
      </c>
      <c r="E151" s="89">
        <f t="shared" si="19"/>
        <v>0</v>
      </c>
      <c r="F151" s="65">
        <f t="shared" si="18"/>
        <v>30000</v>
      </c>
    </row>
    <row r="152" spans="1:6" ht="26.4" x14ac:dyDescent="0.25">
      <c r="A152" s="42" t="s">
        <v>151</v>
      </c>
      <c r="B152" s="64" t="s">
        <v>126</v>
      </c>
      <c r="C152" s="44" t="s">
        <v>333</v>
      </c>
      <c r="D152" s="96">
        <f t="shared" si="19"/>
        <v>30000</v>
      </c>
      <c r="E152" s="89">
        <f t="shared" si="19"/>
        <v>0</v>
      </c>
      <c r="F152" s="65">
        <f t="shared" si="18"/>
        <v>30000</v>
      </c>
    </row>
    <row r="153" spans="1:6" ht="39.6" x14ac:dyDescent="0.25">
      <c r="A153" s="42" t="s">
        <v>153</v>
      </c>
      <c r="B153" s="64" t="s">
        <v>126</v>
      </c>
      <c r="C153" s="44" t="s">
        <v>334</v>
      </c>
      <c r="D153" s="96">
        <f t="shared" si="19"/>
        <v>30000</v>
      </c>
      <c r="E153" s="89">
        <f t="shared" si="19"/>
        <v>0</v>
      </c>
      <c r="F153" s="65">
        <f t="shared" si="18"/>
        <v>30000</v>
      </c>
    </row>
    <row r="154" spans="1:6" ht="13.2" x14ac:dyDescent="0.25">
      <c r="A154" s="42" t="s">
        <v>155</v>
      </c>
      <c r="B154" s="64" t="s">
        <v>126</v>
      </c>
      <c r="C154" s="44" t="s">
        <v>335</v>
      </c>
      <c r="D154" s="96">
        <v>30000</v>
      </c>
      <c r="E154" s="89">
        <v>0</v>
      </c>
      <c r="F154" s="65">
        <f t="shared" si="18"/>
        <v>30000</v>
      </c>
    </row>
    <row r="155" spans="1:6" ht="13.2" x14ac:dyDescent="0.25">
      <c r="A155" s="42" t="s">
        <v>336</v>
      </c>
      <c r="B155" s="64" t="s">
        <v>126</v>
      </c>
      <c r="C155" s="44" t="s">
        <v>337</v>
      </c>
      <c r="D155" s="96">
        <f t="shared" ref="D155:E157" si="20">D156</f>
        <v>23407300</v>
      </c>
      <c r="E155" s="89">
        <f t="shared" si="20"/>
        <v>5050405.72</v>
      </c>
      <c r="F155" s="65">
        <f t="shared" si="18"/>
        <v>18356894.280000001</v>
      </c>
    </row>
    <row r="156" spans="1:6" ht="13.2" x14ac:dyDescent="0.25">
      <c r="A156" s="42" t="s">
        <v>338</v>
      </c>
      <c r="B156" s="64" t="s">
        <v>126</v>
      </c>
      <c r="C156" s="44" t="s">
        <v>339</v>
      </c>
      <c r="D156" s="96">
        <f t="shared" si="20"/>
        <v>23407300</v>
      </c>
      <c r="E156" s="89">
        <f t="shared" si="20"/>
        <v>5050405.72</v>
      </c>
      <c r="F156" s="65">
        <f t="shared" si="18"/>
        <v>18356894.280000001</v>
      </c>
    </row>
    <row r="157" spans="1:6" ht="39.6" x14ac:dyDescent="0.25">
      <c r="A157" s="42" t="s">
        <v>340</v>
      </c>
      <c r="B157" s="64" t="s">
        <v>126</v>
      </c>
      <c r="C157" s="44" t="s">
        <v>341</v>
      </c>
      <c r="D157" s="96">
        <f t="shared" si="20"/>
        <v>23407300</v>
      </c>
      <c r="E157" s="89">
        <f t="shared" si="20"/>
        <v>5050405.72</v>
      </c>
      <c r="F157" s="65">
        <f t="shared" si="18"/>
        <v>18356894.280000001</v>
      </c>
    </row>
    <row r="158" spans="1:6" ht="13.2" x14ac:dyDescent="0.25">
      <c r="A158" s="42" t="s">
        <v>342</v>
      </c>
      <c r="B158" s="64" t="s">
        <v>126</v>
      </c>
      <c r="C158" s="44" t="s">
        <v>343</v>
      </c>
      <c r="D158" s="96">
        <f>D159+D164+D168+D172+D179</f>
        <v>23407300</v>
      </c>
      <c r="E158" s="96">
        <f>E159+E164+E168+E172+E179</f>
        <v>5050405.72</v>
      </c>
      <c r="F158" s="65">
        <f t="shared" si="18"/>
        <v>18356894.280000001</v>
      </c>
    </row>
    <row r="159" spans="1:6" ht="79.2" x14ac:dyDescent="0.25">
      <c r="A159" s="42" t="s">
        <v>344</v>
      </c>
      <c r="B159" s="64" t="s">
        <v>126</v>
      </c>
      <c r="C159" s="44" t="s">
        <v>345</v>
      </c>
      <c r="D159" s="96">
        <f>D160</f>
        <v>13647900</v>
      </c>
      <c r="E159" s="89">
        <f>E160</f>
        <v>4182791.48</v>
      </c>
      <c r="F159" s="65">
        <f t="shared" si="18"/>
        <v>9465108.5199999996</v>
      </c>
    </row>
    <row r="160" spans="1:6" ht="39.6" x14ac:dyDescent="0.25">
      <c r="A160" s="42" t="s">
        <v>346</v>
      </c>
      <c r="B160" s="64" t="s">
        <v>126</v>
      </c>
      <c r="C160" s="44" t="s">
        <v>347</v>
      </c>
      <c r="D160" s="96">
        <f>D161</f>
        <v>13647900</v>
      </c>
      <c r="E160" s="89">
        <f>E161</f>
        <v>4182791.48</v>
      </c>
      <c r="F160" s="65">
        <f t="shared" si="18"/>
        <v>9465108.5199999996</v>
      </c>
    </row>
    <row r="161" spans="1:6" ht="13.2" x14ac:dyDescent="0.25">
      <c r="A161" s="42" t="s">
        <v>348</v>
      </c>
      <c r="B161" s="64" t="s">
        <v>126</v>
      </c>
      <c r="C161" s="44" t="s">
        <v>349</v>
      </c>
      <c r="D161" s="96">
        <f>D162+D163</f>
        <v>13647900</v>
      </c>
      <c r="E161" s="89">
        <f>E162+E163</f>
        <v>4182791.48</v>
      </c>
      <c r="F161" s="65">
        <f t="shared" si="18"/>
        <v>9465108.5199999996</v>
      </c>
    </row>
    <row r="162" spans="1:6" ht="66" x14ac:dyDescent="0.25">
      <c r="A162" s="42" t="s">
        <v>350</v>
      </c>
      <c r="B162" s="64" t="s">
        <v>126</v>
      </c>
      <c r="C162" s="44" t="s">
        <v>351</v>
      </c>
      <c r="D162" s="96">
        <v>11378100</v>
      </c>
      <c r="E162" s="89">
        <v>1912991.48</v>
      </c>
      <c r="F162" s="65">
        <f t="shared" si="18"/>
        <v>9465108.5199999996</v>
      </c>
    </row>
    <row r="163" spans="1:6" ht="13.2" x14ac:dyDescent="0.25">
      <c r="A163" s="42" t="s">
        <v>352</v>
      </c>
      <c r="B163" s="64" t="s">
        <v>126</v>
      </c>
      <c r="C163" s="44" t="s">
        <v>353</v>
      </c>
      <c r="D163" s="96">
        <v>2269800</v>
      </c>
      <c r="E163" s="89">
        <v>2269800</v>
      </c>
      <c r="F163" s="65" t="str">
        <f t="shared" si="18"/>
        <v>-</v>
      </c>
    </row>
    <row r="164" spans="1:6" ht="52.8" x14ac:dyDescent="0.25">
      <c r="A164" s="42" t="s">
        <v>354</v>
      </c>
      <c r="B164" s="64" t="s">
        <v>126</v>
      </c>
      <c r="C164" s="44" t="s">
        <v>355</v>
      </c>
      <c r="D164" s="96">
        <f t="shared" ref="D164:E166" si="21">D165</f>
        <v>168600</v>
      </c>
      <c r="E164" s="89">
        <f t="shared" si="21"/>
        <v>168530.44</v>
      </c>
      <c r="F164" s="65">
        <f t="shared" si="18"/>
        <v>69.559999999997672</v>
      </c>
    </row>
    <row r="165" spans="1:6" ht="26.4" x14ac:dyDescent="0.25">
      <c r="A165" s="42" t="s">
        <v>151</v>
      </c>
      <c r="B165" s="64" t="s">
        <v>126</v>
      </c>
      <c r="C165" s="44" t="s">
        <v>356</v>
      </c>
      <c r="D165" s="96">
        <f t="shared" si="21"/>
        <v>168600</v>
      </c>
      <c r="E165" s="89">
        <f t="shared" si="21"/>
        <v>168530.44</v>
      </c>
      <c r="F165" s="65">
        <f t="shared" si="18"/>
        <v>69.559999999997672</v>
      </c>
    </row>
    <row r="166" spans="1:6" ht="39.6" x14ac:dyDescent="0.25">
      <c r="A166" s="42" t="s">
        <v>153</v>
      </c>
      <c r="B166" s="64" t="s">
        <v>126</v>
      </c>
      <c r="C166" s="44" t="s">
        <v>357</v>
      </c>
      <c r="D166" s="96">
        <f t="shared" si="21"/>
        <v>168600</v>
      </c>
      <c r="E166" s="89">
        <f t="shared" si="21"/>
        <v>168530.44</v>
      </c>
      <c r="F166" s="65">
        <f t="shared" si="18"/>
        <v>69.559999999997672</v>
      </c>
    </row>
    <row r="167" spans="1:6" ht="13.2" x14ac:dyDescent="0.25">
      <c r="A167" s="42" t="s">
        <v>155</v>
      </c>
      <c r="B167" s="64" t="s">
        <v>126</v>
      </c>
      <c r="C167" s="44" t="s">
        <v>358</v>
      </c>
      <c r="D167" s="96">
        <v>168600</v>
      </c>
      <c r="E167" s="89">
        <v>168530.44</v>
      </c>
      <c r="F167" s="65">
        <f t="shared" si="18"/>
        <v>69.559999999997672</v>
      </c>
    </row>
    <row r="168" spans="1:6" ht="39.6" x14ac:dyDescent="0.25">
      <c r="A168" s="42" t="s">
        <v>496</v>
      </c>
      <c r="B168" s="64" t="s">
        <v>126</v>
      </c>
      <c r="C168" s="44" t="s">
        <v>492</v>
      </c>
      <c r="D168" s="96">
        <f t="shared" ref="D168:E170" si="22">D169</f>
        <v>2000000</v>
      </c>
      <c r="E168" s="89">
        <f t="shared" si="22"/>
        <v>599083.80000000005</v>
      </c>
      <c r="F168" s="65">
        <f t="shared" ref="F168:F171" si="23">IF(OR(D168="-",IF(E168="-",0,E168)&gt;=IF(D168="-",0,D168)),"-",IF(D168="-",0,D168)-IF(E168="-",0,E168))</f>
        <v>1400916.2</v>
      </c>
    </row>
    <row r="169" spans="1:6" ht="26.4" x14ac:dyDescent="0.25">
      <c r="A169" s="42" t="s">
        <v>151</v>
      </c>
      <c r="B169" s="64" t="s">
        <v>126</v>
      </c>
      <c r="C169" s="44" t="s">
        <v>493</v>
      </c>
      <c r="D169" s="96">
        <f t="shared" si="22"/>
        <v>2000000</v>
      </c>
      <c r="E169" s="89">
        <f t="shared" si="22"/>
        <v>599083.80000000005</v>
      </c>
      <c r="F169" s="65">
        <f t="shared" si="23"/>
        <v>1400916.2</v>
      </c>
    </row>
    <row r="170" spans="1:6" ht="39.6" x14ac:dyDescent="0.25">
      <c r="A170" s="42" t="s">
        <v>153</v>
      </c>
      <c r="B170" s="64" t="s">
        <v>126</v>
      </c>
      <c r="C170" s="44" t="s">
        <v>494</v>
      </c>
      <c r="D170" s="96">
        <f t="shared" si="22"/>
        <v>2000000</v>
      </c>
      <c r="E170" s="89">
        <f t="shared" si="22"/>
        <v>599083.80000000005</v>
      </c>
      <c r="F170" s="65">
        <f t="shared" si="23"/>
        <v>1400916.2</v>
      </c>
    </row>
    <row r="171" spans="1:6" ht="13.2" x14ac:dyDescent="0.25">
      <c r="A171" s="42" t="s">
        <v>155</v>
      </c>
      <c r="B171" s="64" t="s">
        <v>126</v>
      </c>
      <c r="C171" s="44" t="s">
        <v>495</v>
      </c>
      <c r="D171" s="96">
        <v>2000000</v>
      </c>
      <c r="E171" s="89">
        <v>599083.80000000005</v>
      </c>
      <c r="F171" s="65">
        <f t="shared" si="23"/>
        <v>1400916.2</v>
      </c>
    </row>
    <row r="172" spans="1:6" ht="52.8" x14ac:dyDescent="0.25">
      <c r="A172" s="42" t="s">
        <v>359</v>
      </c>
      <c r="B172" s="64" t="s">
        <v>126</v>
      </c>
      <c r="C172" s="44" t="s">
        <v>360</v>
      </c>
      <c r="D172" s="96">
        <f>D173+D176</f>
        <v>3867000</v>
      </c>
      <c r="E172" s="96">
        <f>E173+E176</f>
        <v>100000</v>
      </c>
      <c r="F172" s="65">
        <f t="shared" si="18"/>
        <v>3767000</v>
      </c>
    </row>
    <row r="173" spans="1:6" ht="26.4" x14ac:dyDescent="0.25">
      <c r="A173" s="42" t="s">
        <v>151</v>
      </c>
      <c r="B173" s="64" t="s">
        <v>126</v>
      </c>
      <c r="C173" s="44" t="s">
        <v>361</v>
      </c>
      <c r="D173" s="96">
        <f>D174</f>
        <v>407000</v>
      </c>
      <c r="E173" s="89">
        <f>E174</f>
        <v>100000</v>
      </c>
      <c r="F173" s="65">
        <f t="shared" si="18"/>
        <v>307000</v>
      </c>
    </row>
    <row r="174" spans="1:6" ht="39.6" x14ac:dyDescent="0.25">
      <c r="A174" s="42" t="s">
        <v>153</v>
      </c>
      <c r="B174" s="64" t="s">
        <v>126</v>
      </c>
      <c r="C174" s="44" t="s">
        <v>362</v>
      </c>
      <c r="D174" s="96">
        <f>D175</f>
        <v>407000</v>
      </c>
      <c r="E174" s="89">
        <f>E175</f>
        <v>100000</v>
      </c>
      <c r="F174" s="65">
        <f t="shared" si="18"/>
        <v>307000</v>
      </c>
    </row>
    <row r="175" spans="1:6" ht="13.2" x14ac:dyDescent="0.25">
      <c r="A175" s="42" t="s">
        <v>155</v>
      </c>
      <c r="B175" s="64" t="s">
        <v>126</v>
      </c>
      <c r="C175" s="44" t="s">
        <v>363</v>
      </c>
      <c r="D175" s="96">
        <v>407000</v>
      </c>
      <c r="E175" s="89">
        <v>100000</v>
      </c>
      <c r="F175" s="65">
        <f t="shared" si="18"/>
        <v>307000</v>
      </c>
    </row>
    <row r="176" spans="1:6" ht="26.4" x14ac:dyDescent="0.25">
      <c r="A176" s="42" t="s">
        <v>364</v>
      </c>
      <c r="B176" s="64" t="s">
        <v>126</v>
      </c>
      <c r="C176" s="44" t="s">
        <v>365</v>
      </c>
      <c r="D176" s="96">
        <f>D177</f>
        <v>3460000</v>
      </c>
      <c r="E176" s="89">
        <f>E177</f>
        <v>0</v>
      </c>
      <c r="F176" s="65">
        <f t="shared" si="18"/>
        <v>3460000</v>
      </c>
    </row>
    <row r="177" spans="1:6" ht="13.2" x14ac:dyDescent="0.25">
      <c r="A177" s="42" t="s">
        <v>366</v>
      </c>
      <c r="B177" s="64" t="s">
        <v>126</v>
      </c>
      <c r="C177" s="44" t="s">
        <v>367</v>
      </c>
      <c r="D177" s="96">
        <f>D178</f>
        <v>3460000</v>
      </c>
      <c r="E177" s="89">
        <f>E178</f>
        <v>0</v>
      </c>
      <c r="F177" s="65">
        <f t="shared" si="18"/>
        <v>3460000</v>
      </c>
    </row>
    <row r="178" spans="1:6" ht="39.6" x14ac:dyDescent="0.25">
      <c r="A178" s="42" t="s">
        <v>368</v>
      </c>
      <c r="B178" s="64" t="s">
        <v>126</v>
      </c>
      <c r="C178" s="44" t="s">
        <v>369</v>
      </c>
      <c r="D178" s="96">
        <v>3460000</v>
      </c>
      <c r="E178" s="89">
        <v>0</v>
      </c>
      <c r="F178" s="65">
        <f t="shared" si="18"/>
        <v>3460000</v>
      </c>
    </row>
    <row r="179" spans="1:6" ht="26.4" x14ac:dyDescent="0.25">
      <c r="A179" s="42" t="s">
        <v>370</v>
      </c>
      <c r="B179" s="64" t="s">
        <v>126</v>
      </c>
      <c r="C179" s="44" t="s">
        <v>371</v>
      </c>
      <c r="D179" s="96">
        <f t="shared" ref="D179:E181" si="24">D180</f>
        <v>3723800</v>
      </c>
      <c r="E179" s="89">
        <f t="shared" si="24"/>
        <v>0</v>
      </c>
      <c r="F179" s="65">
        <f t="shared" si="18"/>
        <v>3723800</v>
      </c>
    </row>
    <row r="180" spans="1:6" ht="26.4" x14ac:dyDescent="0.25">
      <c r="A180" s="42" t="s">
        <v>364</v>
      </c>
      <c r="B180" s="64" t="s">
        <v>126</v>
      </c>
      <c r="C180" s="44" t="s">
        <v>372</v>
      </c>
      <c r="D180" s="96">
        <f t="shared" si="24"/>
        <v>3723800</v>
      </c>
      <c r="E180" s="89">
        <f t="shared" si="24"/>
        <v>0</v>
      </c>
      <c r="F180" s="65">
        <f t="shared" ref="F180:F208" si="25">IF(OR(D180="-",IF(E180="-",0,E180)&gt;=IF(D180="-",0,D180)),"-",IF(D180="-",0,D180)-IF(E180="-",0,E180))</f>
        <v>3723800</v>
      </c>
    </row>
    <row r="181" spans="1:6" ht="13.2" x14ac:dyDescent="0.25">
      <c r="A181" s="42" t="s">
        <v>366</v>
      </c>
      <c r="B181" s="64" t="s">
        <v>126</v>
      </c>
      <c r="C181" s="44" t="s">
        <v>373</v>
      </c>
      <c r="D181" s="96">
        <f t="shared" si="24"/>
        <v>3723800</v>
      </c>
      <c r="E181" s="89">
        <f t="shared" si="24"/>
        <v>0</v>
      </c>
      <c r="F181" s="65">
        <f t="shared" si="25"/>
        <v>3723800</v>
      </c>
    </row>
    <row r="182" spans="1:6" ht="39.6" x14ac:dyDescent="0.25">
      <c r="A182" s="42" t="s">
        <v>368</v>
      </c>
      <c r="B182" s="64" t="s">
        <v>126</v>
      </c>
      <c r="C182" s="44" t="s">
        <v>374</v>
      </c>
      <c r="D182" s="96">
        <v>3723800</v>
      </c>
      <c r="E182" s="89">
        <v>0</v>
      </c>
      <c r="F182" s="65">
        <f t="shared" si="25"/>
        <v>3723800</v>
      </c>
    </row>
    <row r="183" spans="1:6" ht="13.2" x14ac:dyDescent="0.25">
      <c r="A183" s="42" t="s">
        <v>375</v>
      </c>
      <c r="B183" s="64" t="s">
        <v>126</v>
      </c>
      <c r="C183" s="44" t="s">
        <v>376</v>
      </c>
      <c r="D183" s="96">
        <f>D184+D191</f>
        <v>435000</v>
      </c>
      <c r="E183" s="96">
        <f>E184+E191</f>
        <v>145431.91999999998</v>
      </c>
      <c r="F183" s="65">
        <f t="shared" si="25"/>
        <v>289568.08</v>
      </c>
    </row>
    <row r="184" spans="1:6" ht="13.2" x14ac:dyDescent="0.25">
      <c r="A184" s="42" t="s">
        <v>377</v>
      </c>
      <c r="B184" s="64" t="s">
        <v>126</v>
      </c>
      <c r="C184" s="44" t="s">
        <v>378</v>
      </c>
      <c r="D184" s="96">
        <f t="shared" ref="D184:D189" si="26">D185</f>
        <v>385000</v>
      </c>
      <c r="E184" s="89">
        <f>E186</f>
        <v>95431.92</v>
      </c>
      <c r="F184" s="65">
        <f t="shared" si="25"/>
        <v>289568.08</v>
      </c>
    </row>
    <row r="185" spans="1:6" ht="26.4" x14ac:dyDescent="0.25">
      <c r="A185" s="42" t="s">
        <v>210</v>
      </c>
      <c r="B185" s="64" t="s">
        <v>126</v>
      </c>
      <c r="C185" s="44" t="s">
        <v>379</v>
      </c>
      <c r="D185" s="96">
        <f t="shared" si="26"/>
        <v>385000</v>
      </c>
      <c r="E185" s="89">
        <f>E186</f>
        <v>95431.92</v>
      </c>
      <c r="F185" s="65">
        <f t="shared" si="25"/>
        <v>289568.08</v>
      </c>
    </row>
    <row r="186" spans="1:6" ht="66" x14ac:dyDescent="0.25">
      <c r="A186" s="42" t="s">
        <v>380</v>
      </c>
      <c r="B186" s="64" t="s">
        <v>126</v>
      </c>
      <c r="C186" s="44" t="s">
        <v>381</v>
      </c>
      <c r="D186" s="96">
        <f t="shared" si="26"/>
        <v>385000</v>
      </c>
      <c r="E186" s="89">
        <f>E187</f>
        <v>95431.92</v>
      </c>
      <c r="F186" s="65">
        <f t="shared" si="25"/>
        <v>289568.08</v>
      </c>
    </row>
    <row r="187" spans="1:6" ht="145.19999999999999" x14ac:dyDescent="0.25">
      <c r="A187" s="66" t="s">
        <v>382</v>
      </c>
      <c r="B187" s="64" t="s">
        <v>126</v>
      </c>
      <c r="C187" s="44" t="s">
        <v>383</v>
      </c>
      <c r="D187" s="96">
        <f t="shared" si="26"/>
        <v>385000</v>
      </c>
      <c r="E187" s="89">
        <f>E188</f>
        <v>95431.92</v>
      </c>
      <c r="F187" s="65">
        <f t="shared" si="25"/>
        <v>289568.08</v>
      </c>
    </row>
    <row r="188" spans="1:6" ht="26.4" x14ac:dyDescent="0.25">
      <c r="A188" s="42" t="s">
        <v>384</v>
      </c>
      <c r="B188" s="64" t="s">
        <v>126</v>
      </c>
      <c r="C188" s="44" t="s">
        <v>385</v>
      </c>
      <c r="D188" s="96">
        <f t="shared" si="26"/>
        <v>385000</v>
      </c>
      <c r="E188" s="89">
        <f>E189</f>
        <v>95431.92</v>
      </c>
      <c r="F188" s="65">
        <f t="shared" si="25"/>
        <v>289568.08</v>
      </c>
    </row>
    <row r="189" spans="1:6" ht="26.4" x14ac:dyDescent="0.25">
      <c r="A189" s="42" t="s">
        <v>386</v>
      </c>
      <c r="B189" s="64" t="s">
        <v>126</v>
      </c>
      <c r="C189" s="44" t="s">
        <v>387</v>
      </c>
      <c r="D189" s="96">
        <f t="shared" si="26"/>
        <v>385000</v>
      </c>
      <c r="E189" s="89">
        <f>E190</f>
        <v>95431.92</v>
      </c>
      <c r="F189" s="65">
        <f t="shared" si="25"/>
        <v>289568.08</v>
      </c>
    </row>
    <row r="190" spans="1:6" ht="13.2" x14ac:dyDescent="0.25">
      <c r="A190" s="42" t="s">
        <v>388</v>
      </c>
      <c r="B190" s="64" t="s">
        <v>126</v>
      </c>
      <c r="C190" s="44" t="s">
        <v>389</v>
      </c>
      <c r="D190" s="96">
        <v>385000</v>
      </c>
      <c r="E190" s="89">
        <v>95431.92</v>
      </c>
      <c r="F190" s="65">
        <f t="shared" si="25"/>
        <v>289568.08</v>
      </c>
    </row>
    <row r="191" spans="1:6" ht="13.2" x14ac:dyDescent="0.25">
      <c r="A191" s="42" t="s">
        <v>390</v>
      </c>
      <c r="B191" s="64" t="s">
        <v>126</v>
      </c>
      <c r="C191" s="44" t="s">
        <v>391</v>
      </c>
      <c r="D191" s="96">
        <f t="shared" ref="D191:E194" si="27">D192</f>
        <v>50000</v>
      </c>
      <c r="E191" s="89">
        <f t="shared" si="27"/>
        <v>50000</v>
      </c>
      <c r="F191" s="65" t="str">
        <f t="shared" si="25"/>
        <v>-</v>
      </c>
    </row>
    <row r="192" spans="1:6" ht="39.6" x14ac:dyDescent="0.25">
      <c r="A192" s="42" t="s">
        <v>159</v>
      </c>
      <c r="B192" s="64" t="s">
        <v>126</v>
      </c>
      <c r="C192" s="44" t="s">
        <v>392</v>
      </c>
      <c r="D192" s="96">
        <f t="shared" si="27"/>
        <v>50000</v>
      </c>
      <c r="E192" s="89">
        <f t="shared" si="27"/>
        <v>50000</v>
      </c>
      <c r="F192" s="65" t="str">
        <f t="shared" si="25"/>
        <v>-</v>
      </c>
    </row>
    <row r="193" spans="1:6" ht="26.4" x14ac:dyDescent="0.25">
      <c r="A193" s="42" t="s">
        <v>180</v>
      </c>
      <c r="B193" s="64" t="s">
        <v>126</v>
      </c>
      <c r="C193" s="44" t="s">
        <v>393</v>
      </c>
      <c r="D193" s="96">
        <f t="shared" si="27"/>
        <v>50000</v>
      </c>
      <c r="E193" s="89">
        <f t="shared" si="27"/>
        <v>50000</v>
      </c>
      <c r="F193" s="65" t="str">
        <f t="shared" si="25"/>
        <v>-</v>
      </c>
    </row>
    <row r="194" spans="1:6" ht="79.2" x14ac:dyDescent="0.25">
      <c r="A194" s="42" t="s">
        <v>182</v>
      </c>
      <c r="B194" s="64" t="s">
        <v>126</v>
      </c>
      <c r="C194" s="44" t="s">
        <v>394</v>
      </c>
      <c r="D194" s="96">
        <f t="shared" si="27"/>
        <v>50000</v>
      </c>
      <c r="E194" s="89">
        <f t="shared" si="27"/>
        <v>50000</v>
      </c>
      <c r="F194" s="65" t="str">
        <f t="shared" si="25"/>
        <v>-</v>
      </c>
    </row>
    <row r="195" spans="1:6" ht="26.4" x14ac:dyDescent="0.25">
      <c r="A195" s="42" t="s">
        <v>384</v>
      </c>
      <c r="B195" s="64" t="s">
        <v>126</v>
      </c>
      <c r="C195" s="44" t="s">
        <v>395</v>
      </c>
      <c r="D195" s="96">
        <v>50000</v>
      </c>
      <c r="E195" s="89">
        <f>E196</f>
        <v>50000</v>
      </c>
      <c r="F195" s="65" t="str">
        <f t="shared" si="25"/>
        <v>-</v>
      </c>
    </row>
    <row r="196" spans="1:6" ht="26.4" x14ac:dyDescent="0.25">
      <c r="A196" s="42" t="s">
        <v>396</v>
      </c>
      <c r="B196" s="64" t="s">
        <v>126</v>
      </c>
      <c r="C196" s="44" t="s">
        <v>397</v>
      </c>
      <c r="D196" s="96">
        <f>D197</f>
        <v>50000</v>
      </c>
      <c r="E196" s="89">
        <f t="shared" ref="E196" si="28">E197</f>
        <v>50000</v>
      </c>
      <c r="F196" s="65" t="str">
        <f t="shared" si="25"/>
        <v>-</v>
      </c>
    </row>
    <row r="197" spans="1:6" ht="39.6" x14ac:dyDescent="0.25">
      <c r="A197" s="42" t="s">
        <v>398</v>
      </c>
      <c r="B197" s="64" t="s">
        <v>126</v>
      </c>
      <c r="C197" s="44" t="s">
        <v>399</v>
      </c>
      <c r="D197" s="96">
        <v>50000</v>
      </c>
      <c r="E197" s="89">
        <v>50000</v>
      </c>
      <c r="F197" s="65" t="str">
        <f t="shared" si="25"/>
        <v>-</v>
      </c>
    </row>
    <row r="198" spans="1:6" ht="13.2" x14ac:dyDescent="0.25">
      <c r="A198" s="42" t="s">
        <v>400</v>
      </c>
      <c r="B198" s="64" t="s">
        <v>126</v>
      </c>
      <c r="C198" s="44" t="s">
        <v>401</v>
      </c>
      <c r="D198" s="96">
        <f t="shared" ref="D198:E200" si="29">D199</f>
        <v>140000</v>
      </c>
      <c r="E198" s="89">
        <f t="shared" si="29"/>
        <v>0</v>
      </c>
      <c r="F198" s="65">
        <f t="shared" si="25"/>
        <v>140000</v>
      </c>
    </row>
    <row r="199" spans="1:6" ht="13.2" x14ac:dyDescent="0.25">
      <c r="A199" s="42" t="s">
        <v>402</v>
      </c>
      <c r="B199" s="64" t="s">
        <v>126</v>
      </c>
      <c r="C199" s="44" t="s">
        <v>403</v>
      </c>
      <c r="D199" s="96">
        <f t="shared" si="29"/>
        <v>140000</v>
      </c>
      <c r="E199" s="89">
        <f t="shared" si="29"/>
        <v>0</v>
      </c>
      <c r="F199" s="65">
        <f t="shared" si="25"/>
        <v>140000</v>
      </c>
    </row>
    <row r="200" spans="1:6" ht="39.6" x14ac:dyDescent="0.25">
      <c r="A200" s="42" t="s">
        <v>340</v>
      </c>
      <c r="B200" s="64" t="s">
        <v>126</v>
      </c>
      <c r="C200" s="44" t="s">
        <v>404</v>
      </c>
      <c r="D200" s="96">
        <f t="shared" si="29"/>
        <v>140000</v>
      </c>
      <c r="E200" s="89">
        <f t="shared" si="29"/>
        <v>0</v>
      </c>
      <c r="F200" s="65">
        <f t="shared" si="25"/>
        <v>140000</v>
      </c>
    </row>
    <row r="201" spans="1:6" ht="39.6" x14ac:dyDescent="0.25">
      <c r="A201" s="42" t="s">
        <v>405</v>
      </c>
      <c r="B201" s="64" t="s">
        <v>126</v>
      </c>
      <c r="C201" s="44" t="s">
        <v>406</v>
      </c>
      <c r="D201" s="96">
        <f>D202+D206</f>
        <v>140000</v>
      </c>
      <c r="E201" s="96">
        <f>E202+E206</f>
        <v>0</v>
      </c>
      <c r="F201" s="65">
        <f t="shared" si="25"/>
        <v>140000</v>
      </c>
    </row>
    <row r="202" spans="1:6" ht="92.4" x14ac:dyDescent="0.25">
      <c r="A202" s="66" t="s">
        <v>407</v>
      </c>
      <c r="B202" s="64" t="s">
        <v>126</v>
      </c>
      <c r="C202" s="44" t="s">
        <v>408</v>
      </c>
      <c r="D202" s="96">
        <f t="shared" ref="D202:E204" si="30">D203</f>
        <v>40000</v>
      </c>
      <c r="E202" s="89">
        <f t="shared" si="30"/>
        <v>0</v>
      </c>
      <c r="F202" s="65">
        <f t="shared" si="25"/>
        <v>40000</v>
      </c>
    </row>
    <row r="203" spans="1:6" ht="66" x14ac:dyDescent="0.25">
      <c r="A203" s="42" t="s">
        <v>139</v>
      </c>
      <c r="B203" s="64" t="s">
        <v>126</v>
      </c>
      <c r="C203" s="44" t="s">
        <v>409</v>
      </c>
      <c r="D203" s="96">
        <f t="shared" si="30"/>
        <v>40000</v>
      </c>
      <c r="E203" s="89">
        <f t="shared" si="30"/>
        <v>0</v>
      </c>
      <c r="F203" s="65">
        <f t="shared" si="25"/>
        <v>40000</v>
      </c>
    </row>
    <row r="204" spans="1:6" ht="26.4" x14ac:dyDescent="0.25">
      <c r="A204" s="42" t="s">
        <v>410</v>
      </c>
      <c r="B204" s="64" t="s">
        <v>126</v>
      </c>
      <c r="C204" s="44" t="s">
        <v>411</v>
      </c>
      <c r="D204" s="96">
        <f t="shared" si="30"/>
        <v>40000</v>
      </c>
      <c r="E204" s="89">
        <f t="shared" si="30"/>
        <v>0</v>
      </c>
      <c r="F204" s="65">
        <f t="shared" si="25"/>
        <v>40000</v>
      </c>
    </row>
    <row r="205" spans="1:6" ht="52.8" x14ac:dyDescent="0.25">
      <c r="A205" s="42" t="s">
        <v>412</v>
      </c>
      <c r="B205" s="64" t="s">
        <v>126</v>
      </c>
      <c r="C205" s="44" t="s">
        <v>413</v>
      </c>
      <c r="D205" s="96">
        <v>40000</v>
      </c>
      <c r="E205" s="89">
        <v>0</v>
      </c>
      <c r="F205" s="65">
        <f t="shared" si="25"/>
        <v>40000</v>
      </c>
    </row>
    <row r="206" spans="1:6" ht="26.4" x14ac:dyDescent="0.25">
      <c r="A206" s="42" t="s">
        <v>151</v>
      </c>
      <c r="B206" s="64" t="s">
        <v>126</v>
      </c>
      <c r="C206" s="44" t="s">
        <v>414</v>
      </c>
      <c r="D206" s="96">
        <f>D207</f>
        <v>100000</v>
      </c>
      <c r="E206" s="89">
        <f>E207</f>
        <v>0</v>
      </c>
      <c r="F206" s="65">
        <f t="shared" si="25"/>
        <v>100000</v>
      </c>
    </row>
    <row r="207" spans="1:6" ht="39.6" x14ac:dyDescent="0.25">
      <c r="A207" s="42" t="s">
        <v>153</v>
      </c>
      <c r="B207" s="64" t="s">
        <v>126</v>
      </c>
      <c r="C207" s="44" t="s">
        <v>415</v>
      </c>
      <c r="D207" s="96">
        <f>D208</f>
        <v>100000</v>
      </c>
      <c r="E207" s="89">
        <f>E208</f>
        <v>0</v>
      </c>
      <c r="F207" s="65">
        <f t="shared" si="25"/>
        <v>100000</v>
      </c>
    </row>
    <row r="208" spans="1:6" ht="13.2" x14ac:dyDescent="0.25">
      <c r="A208" s="42" t="s">
        <v>155</v>
      </c>
      <c r="B208" s="64" t="s">
        <v>126</v>
      </c>
      <c r="C208" s="44" t="s">
        <v>416</v>
      </c>
      <c r="D208" s="96">
        <v>100000</v>
      </c>
      <c r="E208" s="89">
        <v>0</v>
      </c>
      <c r="F208" s="65">
        <f t="shared" si="25"/>
        <v>100000</v>
      </c>
    </row>
    <row r="209" spans="1:6" ht="9" customHeight="1" x14ac:dyDescent="0.25">
      <c r="A209" s="38"/>
      <c r="B209" s="39"/>
      <c r="C209" s="40"/>
      <c r="D209" s="41"/>
      <c r="E209" s="39"/>
      <c r="F209" s="39"/>
    </row>
    <row r="210" spans="1:6" ht="13.5" customHeight="1" x14ac:dyDescent="0.25">
      <c r="A210" s="67" t="s">
        <v>417</v>
      </c>
      <c r="B210" s="68" t="s">
        <v>418</v>
      </c>
      <c r="C210" s="69" t="s">
        <v>127</v>
      </c>
      <c r="D210" s="70" t="s">
        <v>44</v>
      </c>
      <c r="E210" s="70" t="s">
        <v>505</v>
      </c>
      <c r="F210" s="71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1" stopIfTrue="1" operator="equal">
      <formula>0</formula>
    </cfRule>
  </conditionalFormatting>
  <conditionalFormatting sqref="F28 E29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F40"/>
  <sheetViews>
    <sheetView tabSelected="1" view="pageBreakPreview" topLeftCell="C20" zoomScaleNormal="100" workbookViewId="0">
      <selection activeCell="BW41" sqref="BW41"/>
    </sheetView>
  </sheetViews>
  <sheetFormatPr defaultColWidth="0.88671875" defaultRowHeight="11.4" x14ac:dyDescent="0.2"/>
  <cols>
    <col min="1" max="2" width="0.88671875" style="72" hidden="1" customWidth="1"/>
    <col min="3" max="27" width="0.88671875" style="72" customWidth="1"/>
    <col min="28" max="28" width="7.109375" style="72" customWidth="1"/>
    <col min="29" max="50" width="0.88671875" style="72" customWidth="1"/>
    <col min="51" max="51" width="12.88671875" style="72" customWidth="1"/>
    <col min="52" max="90" width="0.88671875" style="72" customWidth="1"/>
    <col min="91" max="91" width="0.6640625" style="72" customWidth="1"/>
    <col min="92" max="92" width="4.109375" style="72" hidden="1" customWidth="1"/>
    <col min="93" max="100" width="0.88671875" style="72" customWidth="1"/>
    <col min="101" max="101" width="0.6640625" style="72" customWidth="1"/>
    <col min="102" max="102" width="0.88671875" style="72" hidden="1" customWidth="1"/>
    <col min="103" max="16384" width="0.88671875" style="72"/>
  </cols>
  <sheetData>
    <row r="1" spans="1:110" x14ac:dyDescent="0.2">
      <c r="DF1" s="73" t="s">
        <v>449</v>
      </c>
    </row>
    <row r="2" spans="1:110" s="75" customFormat="1" ht="25.5" customHeight="1" x14ac:dyDescent="0.25">
      <c r="A2" s="74"/>
      <c r="B2" s="74"/>
      <c r="C2" s="224" t="s">
        <v>450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</row>
    <row r="3" spans="1:110" ht="59.25" customHeight="1" x14ac:dyDescent="0.2">
      <c r="A3" s="226" t="s">
        <v>451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7" t="s">
        <v>452</v>
      </c>
      <c r="AD3" s="226"/>
      <c r="AE3" s="226"/>
      <c r="AF3" s="226"/>
      <c r="AG3" s="226"/>
      <c r="AH3" s="226"/>
      <c r="AI3" s="226" t="s">
        <v>453</v>
      </c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 t="s">
        <v>454</v>
      </c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 t="s">
        <v>25</v>
      </c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 t="s">
        <v>26</v>
      </c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</row>
    <row r="4" spans="1:110" s="76" customFormat="1" ht="12" customHeight="1" thickBot="1" x14ac:dyDescent="0.3">
      <c r="A4" s="221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2">
        <v>2</v>
      </c>
      <c r="AD4" s="223"/>
      <c r="AE4" s="223"/>
      <c r="AF4" s="223"/>
      <c r="AG4" s="223"/>
      <c r="AH4" s="223"/>
      <c r="AI4" s="223">
        <v>3</v>
      </c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>
        <v>4</v>
      </c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>
        <v>5</v>
      </c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>
        <v>6</v>
      </c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</row>
    <row r="5" spans="1:110" ht="32.4" customHeight="1" x14ac:dyDescent="0.25">
      <c r="A5" s="216" t="s">
        <v>420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8"/>
      <c r="AC5" s="219" t="s">
        <v>421</v>
      </c>
      <c r="AD5" s="220"/>
      <c r="AE5" s="220"/>
      <c r="AF5" s="220"/>
      <c r="AG5" s="220"/>
      <c r="AH5" s="220"/>
      <c r="AI5" s="220" t="s">
        <v>455</v>
      </c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138">
        <f>AZ13</f>
        <v>2150000</v>
      </c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62">
        <f>BW14</f>
        <v>-4544311.2700000005</v>
      </c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4"/>
      <c r="CO5" s="138">
        <f>CO13</f>
        <v>6694311.2700000005</v>
      </c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</row>
    <row r="6" spans="1:110" ht="12" customHeight="1" x14ac:dyDescent="0.2">
      <c r="A6" s="176" t="s">
        <v>33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8"/>
      <c r="AC6" s="179" t="s">
        <v>423</v>
      </c>
      <c r="AD6" s="179"/>
      <c r="AE6" s="179"/>
      <c r="AF6" s="179"/>
      <c r="AG6" s="179"/>
      <c r="AH6" s="180"/>
      <c r="AI6" s="182" t="s">
        <v>455</v>
      </c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80"/>
      <c r="AZ6" s="184" t="s">
        <v>456</v>
      </c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6"/>
      <c r="BW6" s="184" t="s">
        <v>456</v>
      </c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6"/>
      <c r="CO6" s="184" t="s">
        <v>456</v>
      </c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6"/>
    </row>
    <row r="7" spans="1:110" ht="32.4" customHeight="1" x14ac:dyDescent="0.2">
      <c r="A7" s="213" t="s">
        <v>422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5"/>
      <c r="AC7" s="126"/>
      <c r="AD7" s="126"/>
      <c r="AE7" s="126"/>
      <c r="AF7" s="126"/>
      <c r="AG7" s="126"/>
      <c r="AH7" s="181"/>
      <c r="AI7" s="183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81"/>
      <c r="AZ7" s="187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9"/>
      <c r="BW7" s="187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9"/>
      <c r="CO7" s="187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9"/>
    </row>
    <row r="8" spans="1:110" ht="12" customHeight="1" x14ac:dyDescent="0.2">
      <c r="A8" s="202" t="s">
        <v>424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4"/>
      <c r="AC8" s="182" t="s">
        <v>44</v>
      </c>
      <c r="AD8" s="179"/>
      <c r="AE8" s="179"/>
      <c r="AF8" s="179"/>
      <c r="AG8" s="179"/>
      <c r="AH8" s="180"/>
      <c r="AI8" s="182" t="s">
        <v>44</v>
      </c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9"/>
      <c r="AZ8" s="184" t="s">
        <v>456</v>
      </c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9"/>
      <c r="BW8" s="184" t="s">
        <v>456</v>
      </c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6"/>
      <c r="CO8" s="184" t="s">
        <v>456</v>
      </c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90"/>
    </row>
    <row r="9" spans="1:110" ht="12" customHeight="1" x14ac:dyDescent="0.25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4"/>
      <c r="AC9" s="205"/>
      <c r="AD9" s="206"/>
      <c r="AE9" s="206"/>
      <c r="AF9" s="206"/>
      <c r="AG9" s="206"/>
      <c r="AH9" s="207"/>
      <c r="AI9" s="210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2"/>
      <c r="AZ9" s="210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2"/>
      <c r="BW9" s="187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9"/>
      <c r="CO9" s="187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91"/>
    </row>
    <row r="10" spans="1:110" ht="29.4" customHeight="1" x14ac:dyDescent="0.25">
      <c r="A10" s="195" t="s">
        <v>425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7"/>
      <c r="AC10" s="158" t="s">
        <v>426</v>
      </c>
      <c r="AD10" s="159"/>
      <c r="AE10" s="159"/>
      <c r="AF10" s="159"/>
      <c r="AG10" s="159"/>
      <c r="AH10" s="159"/>
      <c r="AI10" s="159" t="s">
        <v>455</v>
      </c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98" t="s">
        <v>456</v>
      </c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200"/>
      <c r="BW10" s="198" t="s">
        <v>456</v>
      </c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200"/>
      <c r="CO10" s="198" t="s">
        <v>456</v>
      </c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201"/>
    </row>
    <row r="11" spans="1:110" ht="12" customHeight="1" x14ac:dyDescent="0.2">
      <c r="A11" s="176" t="s">
        <v>424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8"/>
      <c r="AC11" s="179"/>
      <c r="AD11" s="179"/>
      <c r="AE11" s="179"/>
      <c r="AF11" s="179"/>
      <c r="AG11" s="179"/>
      <c r="AH11" s="180"/>
      <c r="AI11" s="182" t="s">
        <v>44</v>
      </c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80"/>
      <c r="AZ11" s="184" t="s">
        <v>456</v>
      </c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6"/>
      <c r="BW11" s="184" t="s">
        <v>456</v>
      </c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6"/>
      <c r="CO11" s="184" t="s">
        <v>456</v>
      </c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90"/>
    </row>
    <row r="12" spans="1:110" ht="15" customHeight="1" x14ac:dyDescent="0.25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26"/>
      <c r="AD12" s="126"/>
      <c r="AE12" s="126"/>
      <c r="AF12" s="126"/>
      <c r="AG12" s="126"/>
      <c r="AH12" s="181"/>
      <c r="AI12" s="183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81"/>
      <c r="AZ12" s="187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9"/>
      <c r="BW12" s="187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9"/>
      <c r="CO12" s="187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91"/>
    </row>
    <row r="13" spans="1:110" ht="19.5" customHeight="1" x14ac:dyDescent="0.25">
      <c r="A13" s="171" t="s">
        <v>427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3"/>
      <c r="AC13" s="158" t="s">
        <v>428</v>
      </c>
      <c r="AD13" s="159"/>
      <c r="AE13" s="159"/>
      <c r="AF13" s="159"/>
      <c r="AG13" s="159"/>
      <c r="AH13" s="159"/>
      <c r="AI13" s="160" t="s">
        <v>457</v>
      </c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58"/>
      <c r="AZ13" s="138">
        <f>AZ14</f>
        <v>2150000</v>
      </c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53">
        <f>BW14</f>
        <v>-4544311.2700000005</v>
      </c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9"/>
      <c r="CO13" s="162">
        <f>CO14</f>
        <v>6694311.2700000005</v>
      </c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5"/>
    </row>
    <row r="14" spans="1:110" ht="40.5" customHeight="1" x14ac:dyDescent="0.25">
      <c r="A14" s="77" t="s">
        <v>427</v>
      </c>
      <c r="B14" s="78"/>
      <c r="C14" s="146" t="s">
        <v>458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7"/>
      <c r="AC14" s="158" t="s">
        <v>428</v>
      </c>
      <c r="AD14" s="159"/>
      <c r="AE14" s="159"/>
      <c r="AF14" s="159"/>
      <c r="AG14" s="159"/>
      <c r="AH14" s="159"/>
      <c r="AI14" s="160" t="s">
        <v>459</v>
      </c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58"/>
      <c r="AZ14" s="138">
        <f>AZ18+AZ19</f>
        <v>2150000</v>
      </c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53">
        <f>BW18+BW19</f>
        <v>-4544311.2700000005</v>
      </c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9"/>
      <c r="CO14" s="170">
        <f>AZ14-BW14</f>
        <v>6694311.2700000005</v>
      </c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</row>
    <row r="15" spans="1:110" ht="31.2" customHeight="1" x14ac:dyDescent="0.25">
      <c r="A15" s="145" t="s">
        <v>460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7"/>
      <c r="AC15" s="158" t="s">
        <v>429</v>
      </c>
      <c r="AD15" s="159"/>
      <c r="AE15" s="159"/>
      <c r="AF15" s="159"/>
      <c r="AG15" s="159"/>
      <c r="AH15" s="159"/>
      <c r="AI15" s="160" t="s">
        <v>461</v>
      </c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58"/>
      <c r="AZ15" s="162">
        <f>AZ16</f>
        <v>-48816100</v>
      </c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4"/>
      <c r="BW15" s="153">
        <f>BW16</f>
        <v>-12829978.210000001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5"/>
      <c r="CO15" s="139" t="s">
        <v>462</v>
      </c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65"/>
    </row>
    <row r="16" spans="1:110" ht="31.95" customHeight="1" thickBot="1" x14ac:dyDescent="0.3">
      <c r="A16" s="145" t="s">
        <v>463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7"/>
      <c r="AC16" s="133" t="s">
        <v>429</v>
      </c>
      <c r="AD16" s="134"/>
      <c r="AE16" s="134"/>
      <c r="AF16" s="134"/>
      <c r="AG16" s="134"/>
      <c r="AH16" s="134"/>
      <c r="AI16" s="156" t="s">
        <v>464</v>
      </c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33"/>
      <c r="AZ16" s="138">
        <f>AZ17</f>
        <v>-48816100</v>
      </c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53">
        <f>BW17</f>
        <v>-12829978.210000001</v>
      </c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5"/>
      <c r="CO16" s="143" t="s">
        <v>462</v>
      </c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4"/>
    </row>
    <row r="17" spans="1:110" ht="32.4" customHeight="1" thickBot="1" x14ac:dyDescent="0.3">
      <c r="A17" s="145" t="s">
        <v>465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7"/>
      <c r="AC17" s="133" t="s">
        <v>429</v>
      </c>
      <c r="AD17" s="134"/>
      <c r="AE17" s="134"/>
      <c r="AF17" s="134"/>
      <c r="AG17" s="134"/>
      <c r="AH17" s="134"/>
      <c r="AI17" s="135" t="s">
        <v>466</v>
      </c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7"/>
      <c r="AZ17" s="138">
        <f>AZ18</f>
        <v>-48816100</v>
      </c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53">
        <f>BW18</f>
        <v>-12829978.210000001</v>
      </c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5"/>
      <c r="CO17" s="143" t="s">
        <v>462</v>
      </c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4"/>
    </row>
    <row r="18" spans="1:110" ht="45" customHeight="1" thickBot="1" x14ac:dyDescent="0.3">
      <c r="A18" s="145" t="s">
        <v>430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7"/>
      <c r="AC18" s="133" t="s">
        <v>429</v>
      </c>
      <c r="AD18" s="134"/>
      <c r="AE18" s="134"/>
      <c r="AF18" s="134"/>
      <c r="AG18" s="134"/>
      <c r="AH18" s="134"/>
      <c r="AI18" s="135" t="s">
        <v>467</v>
      </c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7"/>
      <c r="AZ18" s="138">
        <v>-48816100</v>
      </c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50">
        <v>-12829978.210000001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2"/>
      <c r="CO18" s="143" t="s">
        <v>462</v>
      </c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4"/>
    </row>
    <row r="19" spans="1:110" ht="30" customHeight="1" thickBot="1" x14ac:dyDescent="0.3">
      <c r="A19" s="145" t="s">
        <v>468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7"/>
      <c r="AC19" s="133" t="s">
        <v>431</v>
      </c>
      <c r="AD19" s="134"/>
      <c r="AE19" s="134"/>
      <c r="AF19" s="134"/>
      <c r="AG19" s="134"/>
      <c r="AH19" s="134"/>
      <c r="AI19" s="135" t="s">
        <v>469</v>
      </c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7"/>
      <c r="AZ19" s="138">
        <f>AZ20</f>
        <v>50966100</v>
      </c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40">
        <f>BW20</f>
        <v>8285666.9400000004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9"/>
      <c r="CO19" s="143" t="s">
        <v>462</v>
      </c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4"/>
    </row>
    <row r="20" spans="1:110" ht="31.95" customHeight="1" thickBot="1" x14ac:dyDescent="0.3">
      <c r="A20" s="145" t="s">
        <v>470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7"/>
      <c r="AC20" s="133" t="s">
        <v>431</v>
      </c>
      <c r="AD20" s="134"/>
      <c r="AE20" s="134"/>
      <c r="AF20" s="134"/>
      <c r="AG20" s="134"/>
      <c r="AH20" s="134"/>
      <c r="AI20" s="135" t="s">
        <v>471</v>
      </c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7"/>
      <c r="AZ20" s="138">
        <f>AZ21</f>
        <v>50966100</v>
      </c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40">
        <f>BW21</f>
        <v>8285666.9400000004</v>
      </c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9"/>
      <c r="CO20" s="143" t="s">
        <v>462</v>
      </c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4"/>
    </row>
    <row r="21" spans="1:110" ht="36" customHeight="1" thickBot="1" x14ac:dyDescent="0.3">
      <c r="A21" s="145" t="s">
        <v>472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7"/>
      <c r="AC21" s="133" t="s">
        <v>431</v>
      </c>
      <c r="AD21" s="134"/>
      <c r="AE21" s="134"/>
      <c r="AF21" s="134"/>
      <c r="AG21" s="134"/>
      <c r="AH21" s="134"/>
      <c r="AI21" s="135" t="s">
        <v>473</v>
      </c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7"/>
      <c r="AZ21" s="138">
        <f>AZ22</f>
        <v>50966100</v>
      </c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40">
        <f>BW22</f>
        <v>8285666.9400000004</v>
      </c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9"/>
      <c r="CO21" s="143" t="s">
        <v>462</v>
      </c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4"/>
    </row>
    <row r="22" spans="1:110" ht="45" customHeight="1" thickBot="1" x14ac:dyDescent="0.3">
      <c r="A22" s="130" t="s">
        <v>432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  <c r="AC22" s="133" t="s">
        <v>431</v>
      </c>
      <c r="AD22" s="134"/>
      <c r="AE22" s="134"/>
      <c r="AF22" s="134"/>
      <c r="AG22" s="134"/>
      <c r="AH22" s="134"/>
      <c r="AI22" s="135" t="s">
        <v>474</v>
      </c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7"/>
      <c r="AZ22" s="138">
        <v>50966100</v>
      </c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40">
        <v>8285666.9400000004</v>
      </c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2"/>
      <c r="CO22" s="143" t="s">
        <v>462</v>
      </c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4"/>
    </row>
    <row r="23" spans="1:110" ht="32.25" customHeight="1" x14ac:dyDescent="0.2"/>
    <row r="24" spans="1:110" s="79" customFormat="1" ht="13.2" customHeight="1" x14ac:dyDescent="0.25">
      <c r="A24" s="79" t="s">
        <v>475</v>
      </c>
      <c r="B24" s="79" t="s">
        <v>476</v>
      </c>
      <c r="C24" s="80"/>
      <c r="D24" s="80" t="s">
        <v>477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  <c r="AZ24" s="81"/>
      <c r="BA24" s="81"/>
      <c r="BB24" s="123" t="s">
        <v>478</v>
      </c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</row>
    <row r="25" spans="1:110" s="79" customFormat="1" ht="13.2" x14ac:dyDescent="0.25"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81"/>
      <c r="AH25" s="81"/>
      <c r="AI25" s="81"/>
      <c r="AJ25" s="81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</row>
    <row r="26" spans="1:110" s="79" customFormat="1" ht="13.2" x14ac:dyDescent="0.25"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2"/>
      <c r="T26" s="82"/>
      <c r="U26" s="82"/>
      <c r="V26" s="82"/>
      <c r="W26" s="82"/>
      <c r="X26" s="82"/>
      <c r="Y26" s="82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2"/>
      <c r="AS26" s="82"/>
      <c r="AT26" s="82"/>
      <c r="AU26" s="82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2"/>
      <c r="BV26" s="82"/>
      <c r="BW26" s="82"/>
      <c r="BX26" s="82"/>
      <c r="BY26" s="82"/>
      <c r="BZ26" s="82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</row>
    <row r="27" spans="1:110" s="79" customFormat="1" ht="13.2" x14ac:dyDescent="0.25"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</row>
    <row r="28" spans="1:110" s="84" customFormat="1" ht="13.2" customHeight="1" x14ac:dyDescent="0.25">
      <c r="A28" s="79"/>
      <c r="B28" s="79" t="s">
        <v>479</v>
      </c>
      <c r="C28" s="122" t="s">
        <v>480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81"/>
      <c r="AZ28" s="81"/>
      <c r="BA28" s="81"/>
      <c r="BB28" s="81" t="s">
        <v>481</v>
      </c>
      <c r="BC28" s="81"/>
      <c r="BD28" s="123" t="s">
        <v>482</v>
      </c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</row>
    <row r="29" spans="1:110" s="84" customFormat="1" ht="13.2" x14ac:dyDescent="0.25">
      <c r="A29" s="79"/>
      <c r="B29" s="79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81"/>
      <c r="AS29" s="81"/>
      <c r="AT29" s="81"/>
      <c r="AU29" s="81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81"/>
      <c r="BU29" s="81"/>
      <c r="BV29" s="81" t="s">
        <v>483</v>
      </c>
      <c r="BW29" s="81"/>
      <c r="BX29" s="81"/>
      <c r="BY29" s="81"/>
      <c r="BZ29" s="81"/>
    </row>
    <row r="30" spans="1:110" s="84" customFormat="1" ht="13.2" x14ac:dyDescent="0.25">
      <c r="A30" s="79"/>
      <c r="B30" s="79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2"/>
      <c r="AS30" s="82"/>
      <c r="AT30" s="82"/>
      <c r="AU30" s="82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2"/>
      <c r="BV30" s="82"/>
      <c r="BW30" s="82"/>
      <c r="BX30" s="82"/>
      <c r="BY30" s="82"/>
      <c r="BZ30" s="82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</row>
    <row r="31" spans="1:110" s="84" customFormat="1" ht="13.2" customHeight="1" x14ac:dyDescent="0.25">
      <c r="A31" s="79" t="s">
        <v>484</v>
      </c>
      <c r="B31" s="79"/>
      <c r="C31" s="122" t="s">
        <v>484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81"/>
      <c r="AZ31" s="81"/>
      <c r="BA31" s="81"/>
      <c r="BB31" s="81"/>
      <c r="BC31" s="81"/>
      <c r="BD31" s="81"/>
      <c r="BE31" s="81"/>
      <c r="BF31" s="123" t="s">
        <v>485</v>
      </c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</row>
    <row r="32" spans="1:110" s="84" customFormat="1" ht="11.25" customHeight="1" x14ac:dyDescent="0.25"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81"/>
      <c r="AL32" s="81"/>
      <c r="AM32" s="81"/>
      <c r="AN32" s="81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</row>
    <row r="33" spans="1:86" s="79" customFormat="1" ht="13.2" x14ac:dyDescent="0.25"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5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</row>
    <row r="34" spans="1:86" s="79" customFormat="1" ht="13.2" x14ac:dyDescent="0.25">
      <c r="A34" s="125"/>
      <c r="B34" s="125"/>
      <c r="C34" s="126" t="s">
        <v>498</v>
      </c>
      <c r="D34" s="126"/>
      <c r="E34" s="126"/>
      <c r="F34" s="126"/>
      <c r="G34" s="127"/>
      <c r="H34" s="127"/>
      <c r="I34" s="81"/>
      <c r="J34" s="128" t="s">
        <v>499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7">
        <v>20</v>
      </c>
      <c r="AC34" s="127"/>
      <c r="AD34" s="127"/>
      <c r="AE34" s="127"/>
      <c r="AF34" s="129" t="s">
        <v>486</v>
      </c>
      <c r="AG34" s="129"/>
      <c r="AH34" s="129"/>
      <c r="AI34" s="81" t="s">
        <v>487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86" ht="3" customHeight="1" x14ac:dyDescent="0.2"/>
    <row r="37" spans="1:86" x14ac:dyDescent="0.2">
      <c r="CH37" s="72" t="s">
        <v>488</v>
      </c>
    </row>
    <row r="38" spans="1:86" x14ac:dyDescent="0.2">
      <c r="W38" s="72" t="s">
        <v>489</v>
      </c>
      <c r="BO38" s="72" t="s">
        <v>490</v>
      </c>
    </row>
    <row r="40" spans="1:86" x14ac:dyDescent="0.2">
      <c r="AZ40" s="72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433</v>
      </c>
      <c r="B1" t="s">
        <v>434</v>
      </c>
    </row>
    <row r="2" spans="1:2" x14ac:dyDescent="0.25">
      <c r="A2" t="s">
        <v>435</v>
      </c>
      <c r="B2" t="s">
        <v>436</v>
      </c>
    </row>
    <row r="3" spans="1:2" x14ac:dyDescent="0.25">
      <c r="A3" t="s">
        <v>437</v>
      </c>
      <c r="B3" t="s">
        <v>5</v>
      </c>
    </row>
    <row r="4" spans="1:2" x14ac:dyDescent="0.25">
      <c r="A4" t="s">
        <v>438</v>
      </c>
      <c r="B4" t="s">
        <v>439</v>
      </c>
    </row>
    <row r="5" spans="1:2" x14ac:dyDescent="0.25">
      <c r="A5" t="s">
        <v>440</v>
      </c>
      <c r="B5" t="s">
        <v>441</v>
      </c>
    </row>
    <row r="6" spans="1:2" x14ac:dyDescent="0.25">
      <c r="A6" t="s">
        <v>442</v>
      </c>
      <c r="B6" t="s">
        <v>434</v>
      </c>
    </row>
    <row r="7" spans="1:2" x14ac:dyDescent="0.25">
      <c r="A7" t="s">
        <v>443</v>
      </c>
      <c r="B7" t="s">
        <v>19</v>
      </c>
    </row>
    <row r="8" spans="1:2" x14ac:dyDescent="0.25">
      <c r="A8" t="s">
        <v>444</v>
      </c>
      <c r="B8" t="s">
        <v>19</v>
      </c>
    </row>
    <row r="9" spans="1:2" x14ac:dyDescent="0.25">
      <c r="A9" t="s">
        <v>445</v>
      </c>
      <c r="B9" t="s">
        <v>446</v>
      </c>
    </row>
    <row r="10" spans="1:2" x14ac:dyDescent="0.25">
      <c r="A10" t="s">
        <v>447</v>
      </c>
      <c r="B10" t="s">
        <v>17</v>
      </c>
    </row>
    <row r="11" spans="1:2" x14ac:dyDescent="0.25">
      <c r="A11" t="s">
        <v>448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rep:2.56.0.177</dc:description>
  <cp:lastModifiedBy>Admin</cp:lastModifiedBy>
  <cp:lastPrinted>2024-04-03T12:21:49Z</cp:lastPrinted>
  <dcterms:created xsi:type="dcterms:W3CDTF">2024-03-01T10:23:46Z</dcterms:created>
  <dcterms:modified xsi:type="dcterms:W3CDTF">2024-04-04T11:20:57Z</dcterms:modified>
</cp:coreProperties>
</file>